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0305" yWindow="-15" windowWidth="10200" windowHeight="7710"/>
  </bookViews>
  <sheets>
    <sheet name="ER COVI" sheetId="6" r:id="rId1"/>
  </sheets>
  <calcPr calcId="125725"/>
</workbook>
</file>

<file path=xl/calcChain.xml><?xml version="1.0" encoding="utf-8"?>
<calcChain xmlns="http://schemas.openxmlformats.org/spreadsheetml/2006/main">
  <c r="J1" i="6"/>
  <c r="J2" s="1"/>
  <c r="J14" l="1"/>
  <c r="K14"/>
  <c r="L14"/>
  <c r="M14"/>
  <c r="J15"/>
  <c r="K15"/>
  <c r="L15"/>
  <c r="M15"/>
  <c r="J16"/>
  <c r="K16"/>
  <c r="L16"/>
  <c r="M16"/>
  <c r="J17"/>
  <c r="K17"/>
  <c r="L17"/>
  <c r="M17"/>
  <c r="J18"/>
  <c r="K18"/>
  <c r="L18"/>
  <c r="M18"/>
  <c r="J19"/>
  <c r="K19"/>
  <c r="L19"/>
  <c r="M19"/>
  <c r="J20"/>
  <c r="K20"/>
  <c r="L20"/>
  <c r="M20"/>
  <c r="J21"/>
  <c r="K21"/>
  <c r="L21"/>
  <c r="M21"/>
  <c r="J22"/>
  <c r="K22"/>
  <c r="L22"/>
  <c r="M22"/>
  <c r="J23"/>
  <c r="K23"/>
  <c r="L23"/>
  <c r="M23"/>
  <c r="J24"/>
  <c r="K24"/>
  <c r="L24"/>
  <c r="M24"/>
  <c r="J25"/>
  <c r="K25"/>
  <c r="L25"/>
  <c r="M25"/>
  <c r="J26"/>
  <c r="K26"/>
  <c r="L26"/>
  <c r="M26"/>
  <c r="J27"/>
  <c r="K27"/>
  <c r="L27"/>
  <c r="M27"/>
  <c r="J28"/>
  <c r="K28"/>
  <c r="L28"/>
  <c r="M28"/>
  <c r="J29"/>
  <c r="K29"/>
  <c r="L29"/>
  <c r="M29"/>
  <c r="J30"/>
  <c r="K30"/>
  <c r="L30"/>
  <c r="M30"/>
  <c r="J31"/>
  <c r="K31"/>
  <c r="L31"/>
  <c r="M31"/>
  <c r="J32"/>
  <c r="K32"/>
  <c r="L32"/>
  <c r="M32"/>
  <c r="J33"/>
  <c r="K33"/>
  <c r="L33"/>
  <c r="M33"/>
  <c r="J34"/>
  <c r="K34"/>
  <c r="L34"/>
  <c r="M34"/>
  <c r="J35"/>
  <c r="K35"/>
  <c r="L35"/>
  <c r="M35"/>
  <c r="J36"/>
  <c r="K36"/>
  <c r="L36"/>
  <c r="M36"/>
  <c r="J37"/>
  <c r="K37"/>
  <c r="L37"/>
  <c r="M37"/>
  <c r="J38"/>
  <c r="K38"/>
  <c r="L38"/>
  <c r="M38"/>
  <c r="J39"/>
  <c r="K39"/>
  <c r="L39"/>
  <c r="M39"/>
  <c r="J40"/>
  <c r="K40"/>
  <c r="L40"/>
  <c r="M40"/>
  <c r="J41"/>
  <c r="K41"/>
  <c r="L41"/>
  <c r="M41"/>
  <c r="J42"/>
  <c r="K42"/>
  <c r="L42"/>
  <c r="M42"/>
  <c r="J43"/>
  <c r="K43"/>
  <c r="L43"/>
  <c r="M43"/>
  <c r="J44"/>
  <c r="K44"/>
  <c r="L44"/>
  <c r="M44"/>
  <c r="J45"/>
  <c r="K45"/>
  <c r="L45"/>
  <c r="M45"/>
  <c r="J46"/>
  <c r="K46"/>
  <c r="L46"/>
  <c r="M46"/>
  <c r="J47"/>
  <c r="K47"/>
  <c r="L47"/>
  <c r="M47"/>
  <c r="J48"/>
  <c r="K48"/>
  <c r="L48"/>
  <c r="M48"/>
  <c r="J49"/>
  <c r="K49"/>
  <c r="L49"/>
  <c r="M49"/>
  <c r="J50"/>
  <c r="K50"/>
  <c r="L50"/>
  <c r="M50"/>
  <c r="J51"/>
  <c r="K51"/>
  <c r="L51"/>
  <c r="M51"/>
  <c r="J52"/>
  <c r="K52"/>
  <c r="L52"/>
  <c r="M52"/>
  <c r="J53"/>
  <c r="K53"/>
  <c r="L53"/>
  <c r="M53"/>
  <c r="J54"/>
  <c r="K54"/>
  <c r="L54"/>
  <c r="M54"/>
  <c r="J55"/>
  <c r="K55"/>
  <c r="L55"/>
  <c r="M55"/>
  <c r="J56"/>
  <c r="K56"/>
  <c r="L56"/>
  <c r="M56"/>
  <c r="J57"/>
  <c r="K57"/>
  <c r="L57"/>
  <c r="M57"/>
  <c r="J58"/>
  <c r="K58"/>
  <c r="L58"/>
  <c r="M58"/>
  <c r="J59"/>
  <c r="K59"/>
  <c r="L59"/>
  <c r="M59"/>
  <c r="J60"/>
  <c r="K60"/>
  <c r="L60"/>
  <c r="M60"/>
  <c r="J61"/>
  <c r="K61"/>
  <c r="L61"/>
  <c r="M61"/>
  <c r="J62"/>
  <c r="K62"/>
  <c r="L62"/>
  <c r="M62"/>
  <c r="J63"/>
  <c r="K63"/>
  <c r="L63"/>
  <c r="M63"/>
  <c r="J64"/>
  <c r="K64"/>
  <c r="L64"/>
  <c r="M64"/>
  <c r="J65"/>
  <c r="K65"/>
  <c r="L65"/>
  <c r="M65"/>
  <c r="J66"/>
  <c r="K66"/>
  <c r="L66"/>
  <c r="M66"/>
  <c r="J67"/>
  <c r="K67"/>
  <c r="L67"/>
  <c r="M67"/>
  <c r="J68"/>
  <c r="K68"/>
  <c r="L68"/>
  <c r="M68"/>
  <c r="J69"/>
  <c r="K69"/>
  <c r="L69"/>
  <c r="M69"/>
  <c r="J70"/>
  <c r="K70"/>
  <c r="L70"/>
  <c r="M70"/>
  <c r="J71"/>
  <c r="K71"/>
  <c r="L71"/>
  <c r="M71"/>
  <c r="J72"/>
  <c r="K72"/>
  <c r="L72"/>
  <c r="M72"/>
  <c r="J73"/>
  <c r="K73"/>
  <c r="L73"/>
  <c r="M73"/>
  <c r="J74"/>
  <c r="K74"/>
  <c r="L74"/>
  <c r="M74"/>
  <c r="J75"/>
  <c r="K75"/>
  <c r="L75"/>
  <c r="M75"/>
  <c r="J76"/>
  <c r="K76"/>
  <c r="L76"/>
  <c r="M76"/>
  <c r="J77"/>
  <c r="K77"/>
  <c r="L77"/>
  <c r="M77"/>
  <c r="J78"/>
  <c r="K78"/>
  <c r="L78"/>
  <c r="M78"/>
  <c r="J79"/>
  <c r="K79"/>
  <c r="L79"/>
  <c r="H79" s="1"/>
  <c r="Q79" s="1"/>
  <c r="M79"/>
  <c r="J80"/>
  <c r="K80"/>
  <c r="L80"/>
  <c r="M80"/>
  <c r="J81"/>
  <c r="K81"/>
  <c r="L81"/>
  <c r="M81"/>
  <c r="J82"/>
  <c r="K82"/>
  <c r="L82"/>
  <c r="M82"/>
  <c r="J83"/>
  <c r="K83"/>
  <c r="L83"/>
  <c r="M83"/>
  <c r="J84"/>
  <c r="K84"/>
  <c r="L84"/>
  <c r="M84"/>
  <c r="J85"/>
  <c r="K85"/>
  <c r="L85"/>
  <c r="M85"/>
  <c r="J86"/>
  <c r="K86"/>
  <c r="L86"/>
  <c r="M86"/>
  <c r="J87"/>
  <c r="K87"/>
  <c r="L87"/>
  <c r="M87"/>
  <c r="J88"/>
  <c r="K88"/>
  <c r="L88"/>
  <c r="M88"/>
  <c r="J89"/>
  <c r="K89"/>
  <c r="L89"/>
  <c r="M89"/>
  <c r="J90"/>
  <c r="K90"/>
  <c r="L90"/>
  <c r="M90"/>
  <c r="J91"/>
  <c r="K91"/>
  <c r="L91"/>
  <c r="M91"/>
  <c r="J92"/>
  <c r="K92"/>
  <c r="L92"/>
  <c r="M92"/>
  <c r="J93"/>
  <c r="K93"/>
  <c r="L93"/>
  <c r="M93"/>
  <c r="J94"/>
  <c r="K94"/>
  <c r="L94"/>
  <c r="M94"/>
  <c r="J95"/>
  <c r="K95"/>
  <c r="L95"/>
  <c r="M95"/>
  <c r="J96"/>
  <c r="K96"/>
  <c r="L96"/>
  <c r="M96"/>
  <c r="J97"/>
  <c r="K97"/>
  <c r="L97"/>
  <c r="M97"/>
  <c r="J98"/>
  <c r="K98"/>
  <c r="L98"/>
  <c r="M98"/>
  <c r="J99"/>
  <c r="K99"/>
  <c r="L99"/>
  <c r="M99"/>
  <c r="J100"/>
  <c r="K100"/>
  <c r="L100"/>
  <c r="M100"/>
  <c r="J101"/>
  <c r="K101"/>
  <c r="L101"/>
  <c r="M101"/>
  <c r="J102"/>
  <c r="K102"/>
  <c r="L102"/>
  <c r="M102"/>
  <c r="J103"/>
  <c r="K103"/>
  <c r="L103"/>
  <c r="M103"/>
  <c r="J104"/>
  <c r="K104"/>
  <c r="L104"/>
  <c r="M104"/>
  <c r="J105"/>
  <c r="K105"/>
  <c r="L105"/>
  <c r="M105"/>
  <c r="J106"/>
  <c r="K106"/>
  <c r="L106"/>
  <c r="M106"/>
  <c r="J107"/>
  <c r="K107"/>
  <c r="L107"/>
  <c r="M107"/>
  <c r="J108"/>
  <c r="K108"/>
  <c r="L108"/>
  <c r="M108"/>
  <c r="J109"/>
  <c r="K109"/>
  <c r="L109"/>
  <c r="M109"/>
  <c r="J110"/>
  <c r="K110"/>
  <c r="L110"/>
  <c r="M110"/>
  <c r="J111"/>
  <c r="K111"/>
  <c r="L111"/>
  <c r="M111"/>
  <c r="J112"/>
  <c r="K112"/>
  <c r="L112"/>
  <c r="M112"/>
  <c r="J113"/>
  <c r="K113"/>
  <c r="L113"/>
  <c r="M113"/>
  <c r="J114"/>
  <c r="K114"/>
  <c r="L114"/>
  <c r="M114"/>
  <c r="J115"/>
  <c r="K115"/>
  <c r="L115"/>
  <c r="M115"/>
  <c r="J116"/>
  <c r="K116"/>
  <c r="L116"/>
  <c r="M116"/>
  <c r="J117"/>
  <c r="K117"/>
  <c r="L117"/>
  <c r="M117"/>
  <c r="J118"/>
  <c r="K118"/>
  <c r="L118"/>
  <c r="M118"/>
  <c r="J119"/>
  <c r="K119"/>
  <c r="L119"/>
  <c r="M119"/>
  <c r="J120"/>
  <c r="K120"/>
  <c r="L120"/>
  <c r="M120"/>
  <c r="J121"/>
  <c r="K121"/>
  <c r="L121"/>
  <c r="M121"/>
  <c r="J122"/>
  <c r="K122"/>
  <c r="L122"/>
  <c r="M122"/>
  <c r="J123"/>
  <c r="K123"/>
  <c r="L123"/>
  <c r="M123"/>
  <c r="J124"/>
  <c r="K124"/>
  <c r="L124"/>
  <c r="M124"/>
  <c r="J125"/>
  <c r="K125"/>
  <c r="L125"/>
  <c r="M125"/>
  <c r="J126"/>
  <c r="K126"/>
  <c r="L126"/>
  <c r="M126"/>
  <c r="J127"/>
  <c r="K127"/>
  <c r="L127"/>
  <c r="M127"/>
  <c r="J128"/>
  <c r="K128"/>
  <c r="L128"/>
  <c r="M128"/>
  <c r="J129"/>
  <c r="K129"/>
  <c r="L129"/>
  <c r="M129"/>
  <c r="J130"/>
  <c r="K130"/>
  <c r="L130"/>
  <c r="M130"/>
  <c r="J131"/>
  <c r="K131"/>
  <c r="L131"/>
  <c r="M131"/>
  <c r="J132"/>
  <c r="K132"/>
  <c r="L132"/>
  <c r="M132"/>
  <c r="J133"/>
  <c r="K133"/>
  <c r="L133"/>
  <c r="M133"/>
  <c r="J134"/>
  <c r="K134"/>
  <c r="L134"/>
  <c r="M134"/>
  <c r="J135"/>
  <c r="K135"/>
  <c r="L135"/>
  <c r="M135"/>
  <c r="J136"/>
  <c r="K136"/>
  <c r="L136"/>
  <c r="M136"/>
  <c r="J137"/>
  <c r="K137"/>
  <c r="L137"/>
  <c r="M137"/>
  <c r="J138"/>
  <c r="K138"/>
  <c r="L138"/>
  <c r="M138"/>
  <c r="J139"/>
  <c r="K139"/>
  <c r="L139"/>
  <c r="M139"/>
  <c r="J140"/>
  <c r="K140"/>
  <c r="L140"/>
  <c r="M140"/>
  <c r="J141"/>
  <c r="K141"/>
  <c r="L141"/>
  <c r="M141"/>
  <c r="J142"/>
  <c r="K142"/>
  <c r="L142"/>
  <c r="M142"/>
  <c r="J143"/>
  <c r="K143"/>
  <c r="L143"/>
  <c r="M143"/>
  <c r="J144"/>
  <c r="K144"/>
  <c r="L144"/>
  <c r="M144"/>
  <c r="J145"/>
  <c r="K145"/>
  <c r="L145"/>
  <c r="M145"/>
  <c r="J146"/>
  <c r="K146"/>
  <c r="L146"/>
  <c r="M146"/>
  <c r="J147"/>
  <c r="K147"/>
  <c r="L147"/>
  <c r="M147"/>
  <c r="J148"/>
  <c r="K148"/>
  <c r="L148"/>
  <c r="M148"/>
  <c r="J149"/>
  <c r="K149"/>
  <c r="L149"/>
  <c r="M149"/>
  <c r="J150"/>
  <c r="K150"/>
  <c r="L150"/>
  <c r="M150"/>
  <c r="J151"/>
  <c r="K151"/>
  <c r="L151"/>
  <c r="M151"/>
  <c r="J152"/>
  <c r="K152"/>
  <c r="L152"/>
  <c r="M152"/>
  <c r="J153"/>
  <c r="K153"/>
  <c r="L153"/>
  <c r="M153"/>
  <c r="J154"/>
  <c r="K154"/>
  <c r="L154"/>
  <c r="M154"/>
  <c r="J155"/>
  <c r="K155"/>
  <c r="L155"/>
  <c r="M155"/>
  <c r="J156"/>
  <c r="K156"/>
  <c r="L156"/>
  <c r="M156"/>
  <c r="J157"/>
  <c r="K157"/>
  <c r="L157"/>
  <c r="M157"/>
  <c r="J158"/>
  <c r="K158"/>
  <c r="L158"/>
  <c r="M158"/>
  <c r="J159"/>
  <c r="K159"/>
  <c r="L159"/>
  <c r="M159"/>
  <c r="J160"/>
  <c r="K160"/>
  <c r="L160"/>
  <c r="M160"/>
  <c r="J161"/>
  <c r="K161"/>
  <c r="L161"/>
  <c r="M161"/>
  <c r="J162"/>
  <c r="K162"/>
  <c r="L162"/>
  <c r="M162"/>
  <c r="J163"/>
  <c r="K163"/>
  <c r="L163"/>
  <c r="M163"/>
  <c r="J164"/>
  <c r="K164"/>
  <c r="L164"/>
  <c r="M164"/>
  <c r="J165"/>
  <c r="K165"/>
  <c r="L165"/>
  <c r="M165"/>
  <c r="J166"/>
  <c r="K166"/>
  <c r="L166"/>
  <c r="M166"/>
  <c r="J167"/>
  <c r="K167"/>
  <c r="L167"/>
  <c r="M167"/>
  <c r="J168"/>
  <c r="K168"/>
  <c r="L168"/>
  <c r="M168"/>
  <c r="J169"/>
  <c r="K169"/>
  <c r="L169"/>
  <c r="M169"/>
  <c r="J170"/>
  <c r="K170"/>
  <c r="L170"/>
  <c r="M170"/>
  <c r="J171"/>
  <c r="K171"/>
  <c r="L171"/>
  <c r="M171"/>
  <c r="J172"/>
  <c r="K172"/>
  <c r="L172"/>
  <c r="M172"/>
  <c r="J173"/>
  <c r="K173"/>
  <c r="L173"/>
  <c r="M173"/>
  <c r="J174"/>
  <c r="K174"/>
  <c r="L174"/>
  <c r="M174"/>
  <c r="J175"/>
  <c r="K175"/>
  <c r="L175"/>
  <c r="M175"/>
  <c r="J176"/>
  <c r="K176"/>
  <c r="L176"/>
  <c r="M176"/>
  <c r="J177"/>
  <c r="K177"/>
  <c r="L177"/>
  <c r="M177"/>
  <c r="J178"/>
  <c r="K178"/>
  <c r="L178"/>
  <c r="M178"/>
  <c r="J179"/>
  <c r="K179"/>
  <c r="L179"/>
  <c r="M179"/>
  <c r="J180"/>
  <c r="K180"/>
  <c r="L180"/>
  <c r="M180"/>
  <c r="J181"/>
  <c r="K181"/>
  <c r="L181"/>
  <c r="M181"/>
  <c r="J182"/>
  <c r="K182"/>
  <c r="L182"/>
  <c r="M182"/>
  <c r="J183"/>
  <c r="K183"/>
  <c r="L183"/>
  <c r="M183"/>
  <c r="J184"/>
  <c r="K184"/>
  <c r="L184"/>
  <c r="M184"/>
  <c r="J185"/>
  <c r="K185"/>
  <c r="L185"/>
  <c r="M185"/>
  <c r="J186"/>
  <c r="K186"/>
  <c r="L186"/>
  <c r="M186"/>
  <c r="J187"/>
  <c r="K187"/>
  <c r="L187"/>
  <c r="M187"/>
  <c r="J188"/>
  <c r="K188"/>
  <c r="L188"/>
  <c r="M188"/>
  <c r="J189"/>
  <c r="K189"/>
  <c r="H189" s="1"/>
  <c r="Q189" s="1"/>
  <c r="L189"/>
  <c r="M189"/>
  <c r="J190"/>
  <c r="K190"/>
  <c r="L190"/>
  <c r="M190"/>
  <c r="J191"/>
  <c r="K191"/>
  <c r="L191"/>
  <c r="M191"/>
  <c r="J192"/>
  <c r="K192"/>
  <c r="L192"/>
  <c r="M192"/>
  <c r="J193"/>
  <c r="K193"/>
  <c r="L193"/>
  <c r="M193"/>
  <c r="J194"/>
  <c r="K194"/>
  <c r="L194"/>
  <c r="M194"/>
  <c r="J195"/>
  <c r="K195"/>
  <c r="L195"/>
  <c r="M195"/>
  <c r="J196"/>
  <c r="K196"/>
  <c r="L196"/>
  <c r="M196"/>
  <c r="J197"/>
  <c r="K197"/>
  <c r="L197"/>
  <c r="M197"/>
  <c r="J198"/>
  <c r="K198"/>
  <c r="L198"/>
  <c r="M198"/>
  <c r="J199"/>
  <c r="K199"/>
  <c r="L199"/>
  <c r="M199"/>
  <c r="J200"/>
  <c r="K200"/>
  <c r="L200"/>
  <c r="M200"/>
  <c r="J201"/>
  <c r="K201"/>
  <c r="L201"/>
  <c r="M201"/>
  <c r="J202"/>
  <c r="K202"/>
  <c r="L202"/>
  <c r="M202"/>
  <c r="J203"/>
  <c r="K203"/>
  <c r="L203"/>
  <c r="M203"/>
  <c r="J204"/>
  <c r="K204"/>
  <c r="L204"/>
  <c r="M204"/>
  <c r="J205"/>
  <c r="K205"/>
  <c r="L205"/>
  <c r="M205"/>
  <c r="J206"/>
  <c r="K206"/>
  <c r="L206"/>
  <c r="M206"/>
  <c r="J207"/>
  <c r="K207"/>
  <c r="L207"/>
  <c r="M207"/>
  <c r="J208"/>
  <c r="K208"/>
  <c r="L208"/>
  <c r="M208"/>
  <c r="J209"/>
  <c r="K209"/>
  <c r="L209"/>
  <c r="M209"/>
  <c r="J210"/>
  <c r="K210"/>
  <c r="L210"/>
  <c r="M210"/>
  <c r="J211"/>
  <c r="K211"/>
  <c r="L211"/>
  <c r="M211"/>
  <c r="J212"/>
  <c r="K212"/>
  <c r="L212"/>
  <c r="M212"/>
  <c r="J213"/>
  <c r="K213"/>
  <c r="L213"/>
  <c r="M213"/>
  <c r="J214"/>
  <c r="K214"/>
  <c r="L214"/>
  <c r="M214"/>
  <c r="J215"/>
  <c r="K215"/>
  <c r="L215"/>
  <c r="M215"/>
  <c r="J216"/>
  <c r="K216"/>
  <c r="L216"/>
  <c r="M216"/>
  <c r="J217"/>
  <c r="K217"/>
  <c r="L217"/>
  <c r="M217"/>
  <c r="J218"/>
  <c r="K218"/>
  <c r="L218"/>
  <c r="M218"/>
  <c r="J219"/>
  <c r="K219"/>
  <c r="L219"/>
  <c r="M219"/>
  <c r="J220"/>
  <c r="K220"/>
  <c r="L220"/>
  <c r="M220"/>
  <c r="J221"/>
  <c r="K221"/>
  <c r="L221"/>
  <c r="M221"/>
  <c r="J222"/>
  <c r="K222"/>
  <c r="L222"/>
  <c r="M222"/>
  <c r="J223"/>
  <c r="K223"/>
  <c r="L223"/>
  <c r="M223"/>
  <c r="J224"/>
  <c r="K224"/>
  <c r="L224"/>
  <c r="M224"/>
  <c r="J225"/>
  <c r="K225"/>
  <c r="L225"/>
  <c r="M225"/>
  <c r="J226"/>
  <c r="K226"/>
  <c r="L226"/>
  <c r="M226"/>
  <c r="J227"/>
  <c r="K227"/>
  <c r="L227"/>
  <c r="M227"/>
  <c r="J228"/>
  <c r="K228"/>
  <c r="L228"/>
  <c r="M228"/>
  <c r="J229"/>
  <c r="K229"/>
  <c r="L229"/>
  <c r="M229"/>
  <c r="J230"/>
  <c r="K230"/>
  <c r="L230"/>
  <c r="M230"/>
  <c r="J231"/>
  <c r="K231"/>
  <c r="L231"/>
  <c r="M231"/>
  <c r="J232"/>
  <c r="K232"/>
  <c r="L232"/>
  <c r="M232"/>
  <c r="J233"/>
  <c r="K233"/>
  <c r="L233"/>
  <c r="M233"/>
  <c r="J234"/>
  <c r="K234"/>
  <c r="L234"/>
  <c r="M234"/>
  <c r="J235"/>
  <c r="K235"/>
  <c r="L235"/>
  <c r="M235"/>
  <c r="J236"/>
  <c r="K236"/>
  <c r="L236"/>
  <c r="M236"/>
  <c r="J237"/>
  <c r="K237"/>
  <c r="L237"/>
  <c r="M237"/>
  <c r="J238"/>
  <c r="K238"/>
  <c r="L238"/>
  <c r="M238"/>
  <c r="J239"/>
  <c r="K239"/>
  <c r="L239"/>
  <c r="M239"/>
  <c r="J240"/>
  <c r="K240"/>
  <c r="L240"/>
  <c r="M240"/>
  <c r="J241"/>
  <c r="K241"/>
  <c r="L241"/>
  <c r="M241"/>
  <c r="J242"/>
  <c r="K242"/>
  <c r="L242"/>
  <c r="M242"/>
  <c r="J243"/>
  <c r="K243"/>
  <c r="L243"/>
  <c r="M243"/>
  <c r="J244"/>
  <c r="K244"/>
  <c r="L244"/>
  <c r="M244"/>
  <c r="J245"/>
  <c r="K245"/>
  <c r="L245"/>
  <c r="M245"/>
  <c r="J246"/>
  <c r="K246"/>
  <c r="L246"/>
  <c r="M246"/>
  <c r="J247"/>
  <c r="K247"/>
  <c r="L247"/>
  <c r="M247"/>
  <c r="J248"/>
  <c r="K248"/>
  <c r="L248"/>
  <c r="M248"/>
  <c r="J249"/>
  <c r="K249"/>
  <c r="L249"/>
  <c r="M249"/>
  <c r="J250"/>
  <c r="K250"/>
  <c r="L250"/>
  <c r="M250"/>
  <c r="J251"/>
  <c r="K251"/>
  <c r="L251"/>
  <c r="M251"/>
  <c r="J252"/>
  <c r="K252"/>
  <c r="L252"/>
  <c r="M252"/>
  <c r="J253"/>
  <c r="K253"/>
  <c r="L253"/>
  <c r="M253"/>
  <c r="J254"/>
  <c r="K254"/>
  <c r="L254"/>
  <c r="M254"/>
  <c r="J255"/>
  <c r="K255"/>
  <c r="L255"/>
  <c r="M255"/>
  <c r="J256"/>
  <c r="K256"/>
  <c r="L256"/>
  <c r="M256"/>
  <c r="J257"/>
  <c r="K257"/>
  <c r="L257"/>
  <c r="M257"/>
  <c r="J258"/>
  <c r="K258"/>
  <c r="L258"/>
  <c r="M258"/>
  <c r="J259"/>
  <c r="K259"/>
  <c r="L259"/>
  <c r="M259"/>
  <c r="J260"/>
  <c r="K260"/>
  <c r="L260"/>
  <c r="M260"/>
  <c r="J261"/>
  <c r="K261"/>
  <c r="L261"/>
  <c r="M261"/>
  <c r="J262"/>
  <c r="K262"/>
  <c r="L262"/>
  <c r="M262"/>
  <c r="J263"/>
  <c r="K263"/>
  <c r="L263"/>
  <c r="M263"/>
  <c r="J264"/>
  <c r="K264"/>
  <c r="L264"/>
  <c r="M264"/>
  <c r="J265"/>
  <c r="K265"/>
  <c r="L265"/>
  <c r="M265"/>
  <c r="J266"/>
  <c r="K266"/>
  <c r="L266"/>
  <c r="M266"/>
  <c r="J267"/>
  <c r="K267"/>
  <c r="L267"/>
  <c r="M267"/>
  <c r="J268"/>
  <c r="K268"/>
  <c r="L268"/>
  <c r="M268"/>
  <c r="J269"/>
  <c r="K269"/>
  <c r="L269"/>
  <c r="M269"/>
  <c r="J270"/>
  <c r="K270"/>
  <c r="L270"/>
  <c r="M270"/>
  <c r="J271"/>
  <c r="K271"/>
  <c r="L271"/>
  <c r="M271"/>
  <c r="J272"/>
  <c r="K272"/>
  <c r="L272"/>
  <c r="M272"/>
  <c r="J273"/>
  <c r="K273"/>
  <c r="L273"/>
  <c r="M273"/>
  <c r="J274"/>
  <c r="K274"/>
  <c r="L274"/>
  <c r="M274"/>
  <c r="J275"/>
  <c r="K275"/>
  <c r="L275"/>
  <c r="M275"/>
  <c r="J276"/>
  <c r="K276"/>
  <c r="L276"/>
  <c r="M276"/>
  <c r="J277"/>
  <c r="K277"/>
  <c r="L277"/>
  <c r="M277"/>
  <c r="J278"/>
  <c r="K278"/>
  <c r="L278"/>
  <c r="M278"/>
  <c r="J279"/>
  <c r="K279"/>
  <c r="L279"/>
  <c r="M279"/>
  <c r="J280"/>
  <c r="K280"/>
  <c r="L280"/>
  <c r="M280"/>
  <c r="J281"/>
  <c r="K281"/>
  <c r="L281"/>
  <c r="M281"/>
  <c r="J282"/>
  <c r="K282"/>
  <c r="L282"/>
  <c r="M282"/>
  <c r="J283"/>
  <c r="K283"/>
  <c r="L283"/>
  <c r="M283"/>
  <c r="J284"/>
  <c r="K284"/>
  <c r="L284"/>
  <c r="M284"/>
  <c r="J285"/>
  <c r="K285"/>
  <c r="L285"/>
  <c r="M285"/>
  <c r="J286"/>
  <c r="K286"/>
  <c r="L286"/>
  <c r="M286"/>
  <c r="J287"/>
  <c r="K287"/>
  <c r="L287"/>
  <c r="M287"/>
  <c r="J288"/>
  <c r="K288"/>
  <c r="L288"/>
  <c r="M288"/>
  <c r="J289"/>
  <c r="K289"/>
  <c r="L289"/>
  <c r="M289"/>
  <c r="J290"/>
  <c r="K290"/>
  <c r="L290"/>
  <c r="M290"/>
  <c r="J291"/>
  <c r="K291"/>
  <c r="L291"/>
  <c r="M291"/>
  <c r="J292"/>
  <c r="K292"/>
  <c r="L292"/>
  <c r="M292"/>
  <c r="J293"/>
  <c r="K293"/>
  <c r="L293"/>
  <c r="M293"/>
  <c r="J294"/>
  <c r="K294"/>
  <c r="L294"/>
  <c r="M294"/>
  <c r="J295"/>
  <c r="K295"/>
  <c r="L295"/>
  <c r="M295"/>
  <c r="J296"/>
  <c r="K296"/>
  <c r="L296"/>
  <c r="M296"/>
  <c r="J297"/>
  <c r="K297"/>
  <c r="L297"/>
  <c r="M297"/>
  <c r="J298"/>
  <c r="K298"/>
  <c r="L298"/>
  <c r="M298"/>
  <c r="J299"/>
  <c r="K299"/>
  <c r="L299"/>
  <c r="M299"/>
  <c r="J300"/>
  <c r="K300"/>
  <c r="L300"/>
  <c r="M300"/>
  <c r="J301"/>
  <c r="K301"/>
  <c r="L301"/>
  <c r="M301"/>
  <c r="J302"/>
  <c r="K302"/>
  <c r="L302"/>
  <c r="M302"/>
  <c r="J303"/>
  <c r="K303"/>
  <c r="L303"/>
  <c r="M303"/>
  <c r="J304"/>
  <c r="K304"/>
  <c r="L304"/>
  <c r="M304"/>
  <c r="J305"/>
  <c r="K305"/>
  <c r="L305"/>
  <c r="M305"/>
  <c r="J306"/>
  <c r="K306"/>
  <c r="L306"/>
  <c r="M306"/>
  <c r="J307"/>
  <c r="K307"/>
  <c r="L307"/>
  <c r="M307"/>
  <c r="J308"/>
  <c r="K308"/>
  <c r="L308"/>
  <c r="M308"/>
  <c r="J309"/>
  <c r="K309"/>
  <c r="L309"/>
  <c r="M309"/>
  <c r="J310"/>
  <c r="K310"/>
  <c r="L310"/>
  <c r="M310"/>
  <c r="J311"/>
  <c r="K311"/>
  <c r="L311"/>
  <c r="M311"/>
  <c r="J312"/>
  <c r="K312"/>
  <c r="L312"/>
  <c r="M312"/>
  <c r="H68"/>
  <c r="I68" s="1"/>
  <c r="H69"/>
  <c r="I69" s="1"/>
  <c r="H70"/>
  <c r="I70" s="1"/>
  <c r="H71"/>
  <c r="I71" s="1"/>
  <c r="H72"/>
  <c r="I72" s="1"/>
  <c r="H73"/>
  <c r="I73" s="1"/>
  <c r="H74"/>
  <c r="I74" s="1"/>
  <c r="H226" l="1"/>
  <c r="I226" s="1"/>
  <c r="H109"/>
  <c r="R109" s="1"/>
  <c r="H261"/>
  <c r="Q261" s="1"/>
  <c r="H281"/>
  <c r="P281" s="1"/>
  <c r="H269"/>
  <c r="R269" s="1"/>
  <c r="H263"/>
  <c r="N263" s="1"/>
  <c r="H237"/>
  <c r="R237" s="1"/>
  <c r="H221"/>
  <c r="Q221" s="1"/>
  <c r="H207"/>
  <c r="Q207" s="1"/>
  <c r="H185"/>
  <c r="S185" s="1"/>
  <c r="H175"/>
  <c r="Q175" s="1"/>
  <c r="H157"/>
  <c r="S157" s="1"/>
  <c r="H135"/>
  <c r="Q135" s="1"/>
  <c r="H125"/>
  <c r="S125" s="1"/>
  <c r="H121"/>
  <c r="Q121" s="1"/>
  <c r="H111"/>
  <c r="N111" s="1"/>
  <c r="H98"/>
  <c r="Q98" s="1"/>
  <c r="H231"/>
  <c r="N231" s="1"/>
  <c r="H173"/>
  <c r="P173" s="1"/>
  <c r="H141"/>
  <c r="P141" s="1"/>
  <c r="H87"/>
  <c r="O87" s="1"/>
  <c r="H295"/>
  <c r="N295" s="1"/>
  <c r="H279"/>
  <c r="Q279" s="1"/>
  <c r="H229"/>
  <c r="Q229" s="1"/>
  <c r="H217"/>
  <c r="P217" s="1"/>
  <c r="H167"/>
  <c r="O167" s="1"/>
  <c r="H77"/>
  <c r="R77" s="1"/>
  <c r="O189"/>
  <c r="H311"/>
  <c r="R311" s="1"/>
  <c r="H303"/>
  <c r="R303" s="1"/>
  <c r="H301"/>
  <c r="Q301" s="1"/>
  <c r="H293"/>
  <c r="S293" s="1"/>
  <c r="H291"/>
  <c r="N291" s="1"/>
  <c r="H285"/>
  <c r="O285" s="1"/>
  <c r="H271"/>
  <c r="S271" s="1"/>
  <c r="H259"/>
  <c r="N259" s="1"/>
  <c r="H253"/>
  <c r="O253" s="1"/>
  <c r="H249"/>
  <c r="O249" s="1"/>
  <c r="H247"/>
  <c r="Q247" s="1"/>
  <c r="H239"/>
  <c r="O239" s="1"/>
  <c r="H227"/>
  <c r="N227" s="1"/>
  <c r="H215"/>
  <c r="I215" s="1"/>
  <c r="H205"/>
  <c r="R205" s="1"/>
  <c r="H199"/>
  <c r="S199" s="1"/>
  <c r="H197"/>
  <c r="N197" s="1"/>
  <c r="H195"/>
  <c r="N195" s="1"/>
  <c r="H183"/>
  <c r="P183" s="1"/>
  <c r="H165"/>
  <c r="Q165" s="1"/>
  <c r="H163"/>
  <c r="Q163" s="1"/>
  <c r="H153"/>
  <c r="Q153" s="1"/>
  <c r="H151"/>
  <c r="S151" s="1"/>
  <c r="H143"/>
  <c r="Q143" s="1"/>
  <c r="H133"/>
  <c r="S133" s="1"/>
  <c r="H131"/>
  <c r="S131" s="1"/>
  <c r="H119"/>
  <c r="N119" s="1"/>
  <c r="H103"/>
  <c r="R103" s="1"/>
  <c r="H101"/>
  <c r="R101" s="1"/>
  <c r="H99"/>
  <c r="N99" s="1"/>
  <c r="H93"/>
  <c r="Q93" s="1"/>
  <c r="H89"/>
  <c r="R89" s="1"/>
  <c r="O135"/>
  <c r="S73"/>
  <c r="H312"/>
  <c r="I312" s="1"/>
  <c r="H310"/>
  <c r="Q310" s="1"/>
  <c r="H308"/>
  <c r="O308" s="1"/>
  <c r="H306"/>
  <c r="N306" s="1"/>
  <c r="H304"/>
  <c r="R304" s="1"/>
  <c r="H302"/>
  <c r="S302" s="1"/>
  <c r="H300"/>
  <c r="I300" s="1"/>
  <c r="H298"/>
  <c r="S298" s="1"/>
  <c r="H296"/>
  <c r="Q296" s="1"/>
  <c r="H294"/>
  <c r="R294" s="1"/>
  <c r="H292"/>
  <c r="P292" s="1"/>
  <c r="H290"/>
  <c r="S290" s="1"/>
  <c r="H288"/>
  <c r="S288" s="1"/>
  <c r="H286"/>
  <c r="S286" s="1"/>
  <c r="H284"/>
  <c r="O284" s="1"/>
  <c r="H282"/>
  <c r="Q282" s="1"/>
  <c r="H280"/>
  <c r="I280" s="1"/>
  <c r="H278"/>
  <c r="Q278" s="1"/>
  <c r="H276"/>
  <c r="O276" s="1"/>
  <c r="H274"/>
  <c r="I274" s="1"/>
  <c r="H272"/>
  <c r="N272" s="1"/>
  <c r="H270"/>
  <c r="I270" s="1"/>
  <c r="H268"/>
  <c r="S268" s="1"/>
  <c r="H266"/>
  <c r="N266" s="1"/>
  <c r="H264"/>
  <c r="S264" s="1"/>
  <c r="H262"/>
  <c r="P262" s="1"/>
  <c r="H260"/>
  <c r="Q260" s="1"/>
  <c r="H258"/>
  <c r="I258" s="1"/>
  <c r="H256"/>
  <c r="R256" s="1"/>
  <c r="H254"/>
  <c r="S254" s="1"/>
  <c r="H252"/>
  <c r="R252" s="1"/>
  <c r="H250"/>
  <c r="I250" s="1"/>
  <c r="H248"/>
  <c r="P248" s="1"/>
  <c r="H246"/>
  <c r="O246" s="1"/>
  <c r="H244"/>
  <c r="N244" s="1"/>
  <c r="H242"/>
  <c r="S242" s="1"/>
  <c r="H240"/>
  <c r="O240" s="1"/>
  <c r="H238"/>
  <c r="I238" s="1"/>
  <c r="H236"/>
  <c r="N236" s="1"/>
  <c r="H234"/>
  <c r="N234" s="1"/>
  <c r="H232"/>
  <c r="O232" s="1"/>
  <c r="H230"/>
  <c r="Q230" s="1"/>
  <c r="H228"/>
  <c r="Q228" s="1"/>
  <c r="H224"/>
  <c r="O224" s="1"/>
  <c r="H222"/>
  <c r="S222" s="1"/>
  <c r="H220"/>
  <c r="Q220" s="1"/>
  <c r="H218"/>
  <c r="Q218" s="1"/>
  <c r="H216"/>
  <c r="I216" s="1"/>
  <c r="H214"/>
  <c r="O214" s="1"/>
  <c r="H212"/>
  <c r="O212" s="1"/>
  <c r="H210"/>
  <c r="O210" s="1"/>
  <c r="H208"/>
  <c r="S208" s="1"/>
  <c r="H206"/>
  <c r="Q206" s="1"/>
  <c r="H204"/>
  <c r="Q204" s="1"/>
  <c r="H202"/>
  <c r="Q202" s="1"/>
  <c r="H200"/>
  <c r="N200" s="1"/>
  <c r="H198"/>
  <c r="O198" s="1"/>
  <c r="H196"/>
  <c r="P196" s="1"/>
  <c r="H194"/>
  <c r="S194" s="1"/>
  <c r="H192"/>
  <c r="S192" s="1"/>
  <c r="H190"/>
  <c r="Q190" s="1"/>
  <c r="H188"/>
  <c r="Q188" s="1"/>
  <c r="H186"/>
  <c r="Q186" s="1"/>
  <c r="H184"/>
  <c r="O184" s="1"/>
  <c r="H182"/>
  <c r="O182" s="1"/>
  <c r="H180"/>
  <c r="O180" s="1"/>
  <c r="H178"/>
  <c r="Q178" s="1"/>
  <c r="H176"/>
  <c r="P176" s="1"/>
  <c r="H174"/>
  <c r="Q174" s="1"/>
  <c r="H172"/>
  <c r="I172" s="1"/>
  <c r="H170"/>
  <c r="O170" s="1"/>
  <c r="H168"/>
  <c r="P168" s="1"/>
  <c r="H166"/>
  <c r="I166" s="1"/>
  <c r="H164"/>
  <c r="N164" s="1"/>
  <c r="H162"/>
  <c r="Q162" s="1"/>
  <c r="H160"/>
  <c r="S160" s="1"/>
  <c r="H158"/>
  <c r="O158" s="1"/>
  <c r="H156"/>
  <c r="Q156" s="1"/>
  <c r="H154"/>
  <c r="N154" s="1"/>
  <c r="H152"/>
  <c r="P152" s="1"/>
  <c r="H150"/>
  <c r="O150" s="1"/>
  <c r="H148"/>
  <c r="S148" s="1"/>
  <c r="H146"/>
  <c r="N146" s="1"/>
  <c r="H144"/>
  <c r="P144" s="1"/>
  <c r="H142"/>
  <c r="O142" s="1"/>
  <c r="H140"/>
  <c r="O140" s="1"/>
  <c r="H138"/>
  <c r="R138" s="1"/>
  <c r="H136"/>
  <c r="P136" s="1"/>
  <c r="H134"/>
  <c r="P134" s="1"/>
  <c r="H132"/>
  <c r="P132" s="1"/>
  <c r="H130"/>
  <c r="R130" s="1"/>
  <c r="H128"/>
  <c r="O128" s="1"/>
  <c r="H126"/>
  <c r="S126" s="1"/>
  <c r="H124"/>
  <c r="Q124" s="1"/>
  <c r="H122"/>
  <c r="Q122" s="1"/>
  <c r="H120"/>
  <c r="O120" s="1"/>
  <c r="H118"/>
  <c r="I118" s="1"/>
  <c r="H116"/>
  <c r="O116" s="1"/>
  <c r="H114"/>
  <c r="N114" s="1"/>
  <c r="H112"/>
  <c r="P112" s="1"/>
  <c r="H110"/>
  <c r="O110" s="1"/>
  <c r="H108"/>
  <c r="S108" s="1"/>
  <c r="H106"/>
  <c r="P106" s="1"/>
  <c r="H104"/>
  <c r="P104" s="1"/>
  <c r="H102"/>
  <c r="R102" s="1"/>
  <c r="H100"/>
  <c r="N100" s="1"/>
  <c r="H96"/>
  <c r="O96" s="1"/>
  <c r="H94"/>
  <c r="O94" s="1"/>
  <c r="H92"/>
  <c r="O92" s="1"/>
  <c r="H90"/>
  <c r="Q90" s="1"/>
  <c r="H88"/>
  <c r="O88" s="1"/>
  <c r="H86"/>
  <c r="Q86" s="1"/>
  <c r="H84"/>
  <c r="O84" s="1"/>
  <c r="H82"/>
  <c r="P82" s="1"/>
  <c r="H80"/>
  <c r="P80" s="1"/>
  <c r="H78"/>
  <c r="I78" s="1"/>
  <c r="H76"/>
  <c r="Q76" s="1"/>
  <c r="O221"/>
  <c r="H307"/>
  <c r="S307" s="1"/>
  <c r="H297"/>
  <c r="Q297" s="1"/>
  <c r="H287"/>
  <c r="I287" s="1"/>
  <c r="H283"/>
  <c r="I283" s="1"/>
  <c r="H277"/>
  <c r="Q277" s="1"/>
  <c r="H273"/>
  <c r="I273" s="1"/>
  <c r="H265"/>
  <c r="R265" s="1"/>
  <c r="H257"/>
  <c r="I257" s="1"/>
  <c r="H251"/>
  <c r="N251" s="1"/>
  <c r="H245"/>
  <c r="O245" s="1"/>
  <c r="H241"/>
  <c r="N241" s="1"/>
  <c r="H235"/>
  <c r="Q235" s="1"/>
  <c r="H233"/>
  <c r="P233" s="1"/>
  <c r="H225"/>
  <c r="S225" s="1"/>
  <c r="H223"/>
  <c r="N223" s="1"/>
  <c r="H219"/>
  <c r="S219" s="1"/>
  <c r="H213"/>
  <c r="N213" s="1"/>
  <c r="H211"/>
  <c r="P211" s="1"/>
  <c r="H209"/>
  <c r="S209" s="1"/>
  <c r="H203"/>
  <c r="Q203" s="1"/>
  <c r="H201"/>
  <c r="Q201" s="1"/>
  <c r="H193"/>
  <c r="R193" s="1"/>
  <c r="H191"/>
  <c r="Q191" s="1"/>
  <c r="H187"/>
  <c r="I187" s="1"/>
  <c r="H181"/>
  <c r="S181" s="1"/>
  <c r="H179"/>
  <c r="Q179" s="1"/>
  <c r="H177"/>
  <c r="S177" s="1"/>
  <c r="H171"/>
  <c r="O171" s="1"/>
  <c r="H169"/>
  <c r="Q169" s="1"/>
  <c r="H161"/>
  <c r="S161" s="1"/>
  <c r="H159"/>
  <c r="N159" s="1"/>
  <c r="H155"/>
  <c r="R155" s="1"/>
  <c r="H149"/>
  <c r="N149" s="1"/>
  <c r="H147"/>
  <c r="Q147" s="1"/>
  <c r="H145"/>
  <c r="Q145" s="1"/>
  <c r="H139"/>
  <c r="Q139" s="1"/>
  <c r="H137"/>
  <c r="Q137" s="1"/>
  <c r="H129"/>
  <c r="R129" s="1"/>
  <c r="H127"/>
  <c r="S127" s="1"/>
  <c r="H123"/>
  <c r="O123" s="1"/>
  <c r="H117"/>
  <c r="O117" s="1"/>
  <c r="H115"/>
  <c r="O115" s="1"/>
  <c r="H113"/>
  <c r="R113" s="1"/>
  <c r="H107"/>
  <c r="Q107" s="1"/>
  <c r="H105"/>
  <c r="I105" s="1"/>
  <c r="H97"/>
  <c r="I97" s="1"/>
  <c r="H95"/>
  <c r="I95" s="1"/>
  <c r="H91"/>
  <c r="R91" s="1"/>
  <c r="H85"/>
  <c r="R85" s="1"/>
  <c r="H83"/>
  <c r="R83" s="1"/>
  <c r="H81"/>
  <c r="S81" s="1"/>
  <c r="H75"/>
  <c r="Q75" s="1"/>
  <c r="O71"/>
  <c r="S111"/>
  <c r="S71"/>
  <c r="H309"/>
  <c r="S309" s="1"/>
  <c r="H305"/>
  <c r="S305" s="1"/>
  <c r="H299"/>
  <c r="O299" s="1"/>
  <c r="H289"/>
  <c r="Q289" s="1"/>
  <c r="H275"/>
  <c r="O275" s="1"/>
  <c r="H267"/>
  <c r="Q267" s="1"/>
  <c r="H255"/>
  <c r="N255" s="1"/>
  <c r="H243"/>
  <c r="O243" s="1"/>
  <c r="N72"/>
  <c r="S79"/>
  <c r="P72"/>
  <c r="R73"/>
  <c r="N71"/>
  <c r="Q72"/>
  <c r="P68"/>
  <c r="O73"/>
  <c r="Q68"/>
  <c r="N68"/>
  <c r="P73"/>
  <c r="Q70"/>
  <c r="P74"/>
  <c r="N73"/>
  <c r="R71"/>
  <c r="P70"/>
  <c r="N69"/>
  <c r="Q74"/>
  <c r="O69"/>
  <c r="R74"/>
  <c r="R70"/>
  <c r="P69"/>
  <c r="S74"/>
  <c r="Q73"/>
  <c r="O72"/>
  <c r="S70"/>
  <c r="Q69"/>
  <c r="O68"/>
  <c r="R69"/>
  <c r="S69"/>
  <c r="N74"/>
  <c r="R72"/>
  <c r="P71"/>
  <c r="N70"/>
  <c r="R68"/>
  <c r="O74"/>
  <c r="S72"/>
  <c r="Q71"/>
  <c r="O70"/>
  <c r="S68"/>
  <c r="Q302"/>
  <c r="I121"/>
  <c r="N121"/>
  <c r="P121"/>
  <c r="S121"/>
  <c r="S146"/>
  <c r="I247"/>
  <c r="I279"/>
  <c r="N279"/>
  <c r="O183"/>
  <c r="N183"/>
  <c r="Q254"/>
  <c r="O156"/>
  <c r="N237"/>
  <c r="P237"/>
  <c r="O237"/>
  <c r="S237"/>
  <c r="P165"/>
  <c r="R221"/>
  <c r="R189"/>
  <c r="S303"/>
  <c r="S221"/>
  <c r="Q239"/>
  <c r="I229"/>
  <c r="P175"/>
  <c r="I79"/>
  <c r="R79"/>
  <c r="P79"/>
  <c r="I263"/>
  <c r="N221"/>
  <c r="P221"/>
  <c r="I189"/>
  <c r="N189"/>
  <c r="P189"/>
  <c r="S189"/>
  <c r="N79"/>
  <c r="I111"/>
  <c r="R111"/>
  <c r="P111"/>
  <c r="I125"/>
  <c r="O111"/>
  <c r="O79"/>
  <c r="H66"/>
  <c r="H67"/>
  <c r="H57"/>
  <c r="H45"/>
  <c r="H49"/>
  <c r="H25"/>
  <c r="H37"/>
  <c r="H65"/>
  <c r="H41"/>
  <c r="H33"/>
  <c r="H61"/>
  <c r="H29"/>
  <c r="H16"/>
  <c r="H15"/>
  <c r="H18"/>
  <c r="H59"/>
  <c r="H35"/>
  <c r="H27"/>
  <c r="H60"/>
  <c r="H44"/>
  <c r="H20"/>
  <c r="H53"/>
  <c r="H21"/>
  <c r="H62"/>
  <c r="H54"/>
  <c r="H46"/>
  <c r="H38"/>
  <c r="H30"/>
  <c r="H22"/>
  <c r="H63"/>
  <c r="H55"/>
  <c r="H47"/>
  <c r="H39"/>
  <c r="H31"/>
  <c r="H23"/>
  <c r="H58"/>
  <c r="H34"/>
  <c r="H51"/>
  <c r="H19"/>
  <c r="H52"/>
  <c r="H36"/>
  <c r="H64"/>
  <c r="H56"/>
  <c r="H48"/>
  <c r="H40"/>
  <c r="H32"/>
  <c r="H24"/>
  <c r="H50"/>
  <c r="H42"/>
  <c r="H26"/>
  <c r="H43"/>
  <c r="H17"/>
  <c r="H28"/>
  <c r="H14"/>
  <c r="O254" l="1"/>
  <c r="N172"/>
  <c r="N270"/>
  <c r="O90"/>
  <c r="O220"/>
  <c r="N238"/>
  <c r="P188"/>
  <c r="P108"/>
  <c r="R147"/>
  <c r="I222"/>
  <c r="I204"/>
  <c r="I295"/>
  <c r="R175"/>
  <c r="I167"/>
  <c r="R156"/>
  <c r="N90"/>
  <c r="O272"/>
  <c r="I108"/>
  <c r="P190"/>
  <c r="I142"/>
  <c r="R240"/>
  <c r="I128"/>
  <c r="S175"/>
  <c r="N240"/>
  <c r="S188"/>
  <c r="O302"/>
  <c r="P192"/>
  <c r="N126"/>
  <c r="S179"/>
  <c r="R140"/>
  <c r="I249"/>
  <c r="P304"/>
  <c r="I175"/>
  <c r="I156"/>
  <c r="P90"/>
  <c r="S272"/>
  <c r="R126"/>
  <c r="Q286"/>
  <c r="N174"/>
  <c r="R108"/>
  <c r="N156"/>
  <c r="R90"/>
  <c r="I140"/>
  <c r="N220"/>
  <c r="N108"/>
  <c r="S213"/>
  <c r="R172"/>
  <c r="P270"/>
  <c r="P238"/>
  <c r="I124"/>
  <c r="S90"/>
  <c r="O108"/>
  <c r="R238"/>
  <c r="S269"/>
  <c r="R124"/>
  <c r="N204"/>
  <c r="R267"/>
  <c r="S140"/>
  <c r="S220"/>
  <c r="P254"/>
  <c r="O160"/>
  <c r="S172"/>
  <c r="I286"/>
  <c r="O270"/>
  <c r="Q238"/>
  <c r="N302"/>
  <c r="R204"/>
  <c r="N140"/>
  <c r="I254"/>
  <c r="Q172"/>
  <c r="R270"/>
  <c r="I302"/>
  <c r="N124"/>
  <c r="P204"/>
  <c r="S255"/>
  <c r="Q140"/>
  <c r="I188"/>
  <c r="N254"/>
  <c r="P172"/>
  <c r="P286"/>
  <c r="Q270"/>
  <c r="S238"/>
  <c r="R302"/>
  <c r="P220"/>
  <c r="O124"/>
  <c r="O204"/>
  <c r="I90"/>
  <c r="R188"/>
  <c r="R254"/>
  <c r="O172"/>
  <c r="N286"/>
  <c r="S270"/>
  <c r="O238"/>
  <c r="P302"/>
  <c r="N125"/>
  <c r="O177"/>
  <c r="N190"/>
  <c r="N304"/>
  <c r="O179"/>
  <c r="N256"/>
  <c r="I288"/>
  <c r="S304"/>
  <c r="S174"/>
  <c r="S263"/>
  <c r="I92"/>
  <c r="R142"/>
  <c r="O125"/>
  <c r="Q263"/>
  <c r="S92"/>
  <c r="Q240"/>
  <c r="I126"/>
  <c r="S110"/>
  <c r="N181"/>
  <c r="P81"/>
  <c r="P241"/>
  <c r="S114"/>
  <c r="P157"/>
  <c r="O151"/>
  <c r="Q269"/>
  <c r="Q211"/>
  <c r="P92"/>
  <c r="P222"/>
  <c r="O83"/>
  <c r="I158"/>
  <c r="Q272"/>
  <c r="P153"/>
  <c r="S190"/>
  <c r="P297"/>
  <c r="O147"/>
  <c r="O109"/>
  <c r="I207"/>
  <c r="S147"/>
  <c r="O145"/>
  <c r="P226"/>
  <c r="I211"/>
  <c r="Q83"/>
  <c r="N175"/>
  <c r="Q92"/>
  <c r="O211"/>
  <c r="S76"/>
  <c r="S83"/>
  <c r="I245"/>
  <c r="R259"/>
  <c r="P274"/>
  <c r="R297"/>
  <c r="I206"/>
  <c r="S207"/>
  <c r="I115"/>
  <c r="I185"/>
  <c r="S149"/>
  <c r="N185"/>
  <c r="S109"/>
  <c r="P228"/>
  <c r="N297"/>
  <c r="P306"/>
  <c r="N179"/>
  <c r="N83"/>
  <c r="P245"/>
  <c r="S274"/>
  <c r="O213"/>
  <c r="P224"/>
  <c r="P206"/>
  <c r="O261"/>
  <c r="Q231"/>
  <c r="P207"/>
  <c r="P185"/>
  <c r="Q109"/>
  <c r="R216"/>
  <c r="R261"/>
  <c r="I309"/>
  <c r="I251"/>
  <c r="R185"/>
  <c r="S215"/>
  <c r="P307"/>
  <c r="N93"/>
  <c r="R99"/>
  <c r="I261"/>
  <c r="P115"/>
  <c r="N211"/>
  <c r="R309"/>
  <c r="Q173"/>
  <c r="I117"/>
  <c r="S245"/>
  <c r="O185"/>
  <c r="N77"/>
  <c r="R281"/>
  <c r="Q144"/>
  <c r="S87"/>
  <c r="P149"/>
  <c r="O251"/>
  <c r="R307"/>
  <c r="I109"/>
  <c r="S226"/>
  <c r="P227"/>
  <c r="N226"/>
  <c r="P95"/>
  <c r="R226"/>
  <c r="Q151"/>
  <c r="O85"/>
  <c r="Q226"/>
  <c r="O207"/>
  <c r="I93"/>
  <c r="P309"/>
  <c r="O173"/>
  <c r="R245"/>
  <c r="I77"/>
  <c r="O181"/>
  <c r="R251"/>
  <c r="P93"/>
  <c r="P99"/>
  <c r="N261"/>
  <c r="Q115"/>
  <c r="I179"/>
  <c r="Q309"/>
  <c r="S173"/>
  <c r="N117"/>
  <c r="Q245"/>
  <c r="Q185"/>
  <c r="I205"/>
  <c r="R136"/>
  <c r="S217"/>
  <c r="R149"/>
  <c r="P213"/>
  <c r="Q307"/>
  <c r="N109"/>
  <c r="O290"/>
  <c r="S99"/>
  <c r="R207"/>
  <c r="O271"/>
  <c r="P181"/>
  <c r="I307"/>
  <c r="S261"/>
  <c r="R115"/>
  <c r="S211"/>
  <c r="N147"/>
  <c r="N151"/>
  <c r="O226"/>
  <c r="O175"/>
  <c r="R231"/>
  <c r="N207"/>
  <c r="I271"/>
  <c r="P261"/>
  <c r="S115"/>
  <c r="R179"/>
  <c r="R287"/>
  <c r="R306"/>
  <c r="R117"/>
  <c r="Q209"/>
  <c r="R305"/>
  <c r="N308"/>
  <c r="N205"/>
  <c r="O149"/>
  <c r="R213"/>
  <c r="I297"/>
  <c r="P109"/>
  <c r="P258"/>
  <c r="S231"/>
  <c r="O143"/>
  <c r="Q281"/>
  <c r="S143"/>
  <c r="S135"/>
  <c r="O263"/>
  <c r="P295"/>
  <c r="R135"/>
  <c r="Q303"/>
  <c r="R157"/>
  <c r="I303"/>
  <c r="I221"/>
  <c r="I143"/>
  <c r="Q125"/>
  <c r="Q111"/>
  <c r="P135"/>
  <c r="N269"/>
  <c r="O127"/>
  <c r="P83"/>
  <c r="I147"/>
  <c r="N245"/>
  <c r="I281"/>
  <c r="P279"/>
  <c r="I195"/>
  <c r="S243"/>
  <c r="R121"/>
  <c r="N142"/>
  <c r="O157"/>
  <c r="N303"/>
  <c r="O281"/>
  <c r="I86"/>
  <c r="P125"/>
  <c r="N143"/>
  <c r="R263"/>
  <c r="S281"/>
  <c r="P263"/>
  <c r="N135"/>
  <c r="I269"/>
  <c r="Q237"/>
  <c r="N247"/>
  <c r="I157"/>
  <c r="P303"/>
  <c r="R125"/>
  <c r="P143"/>
  <c r="O89"/>
  <c r="O303"/>
  <c r="P269"/>
  <c r="R276"/>
  <c r="N301"/>
  <c r="N281"/>
  <c r="S279"/>
  <c r="I168"/>
  <c r="S119"/>
  <c r="I87"/>
  <c r="P260"/>
  <c r="O121"/>
  <c r="O229"/>
  <c r="P199"/>
  <c r="O141"/>
  <c r="R203"/>
  <c r="R295"/>
  <c r="I135"/>
  <c r="Q131"/>
  <c r="N250"/>
  <c r="S120"/>
  <c r="S295"/>
  <c r="Q157"/>
  <c r="P89"/>
  <c r="R161"/>
  <c r="R279"/>
  <c r="S202"/>
  <c r="N157"/>
  <c r="S253"/>
  <c r="O269"/>
  <c r="I237"/>
  <c r="S266"/>
  <c r="N131"/>
  <c r="I311"/>
  <c r="O279"/>
  <c r="O244"/>
  <c r="P87"/>
  <c r="N130"/>
  <c r="Q199"/>
  <c r="Q295"/>
  <c r="O295"/>
  <c r="I107"/>
  <c r="S227"/>
  <c r="R217"/>
  <c r="Q138"/>
  <c r="I252"/>
  <c r="S89"/>
  <c r="O99"/>
  <c r="I231"/>
  <c r="R143"/>
  <c r="I99"/>
  <c r="R107"/>
  <c r="P148"/>
  <c r="Q294"/>
  <c r="I122"/>
  <c r="Q236"/>
  <c r="O98"/>
  <c r="I259"/>
  <c r="S184"/>
  <c r="P250"/>
  <c r="Q171"/>
  <c r="I141"/>
  <c r="R87"/>
  <c r="S95"/>
  <c r="O199"/>
  <c r="O163"/>
  <c r="N235"/>
  <c r="P259"/>
  <c r="R234"/>
  <c r="Q141"/>
  <c r="Q285"/>
  <c r="N167"/>
  <c r="I101"/>
  <c r="S163"/>
  <c r="P178"/>
  <c r="N276"/>
  <c r="S308"/>
  <c r="O86"/>
  <c r="Q259"/>
  <c r="I152"/>
  <c r="S234"/>
  <c r="R300"/>
  <c r="S141"/>
  <c r="Q87"/>
  <c r="I291"/>
  <c r="P283"/>
  <c r="O104"/>
  <c r="S200"/>
  <c r="Q271"/>
  <c r="S167"/>
  <c r="P235"/>
  <c r="S98"/>
  <c r="S196"/>
  <c r="O75"/>
  <c r="N216"/>
  <c r="Q99"/>
  <c r="I199"/>
  <c r="I89"/>
  <c r="I299"/>
  <c r="P276"/>
  <c r="S187"/>
  <c r="O298"/>
  <c r="S259"/>
  <c r="I153"/>
  <c r="S218"/>
  <c r="P282"/>
  <c r="N87"/>
  <c r="R215"/>
  <c r="O265"/>
  <c r="Q200"/>
  <c r="R133"/>
  <c r="S284"/>
  <c r="N199"/>
  <c r="I106"/>
  <c r="Q154"/>
  <c r="R283"/>
  <c r="Q120"/>
  <c r="Q167"/>
  <c r="R199"/>
  <c r="N89"/>
  <c r="O100"/>
  <c r="R266"/>
  <c r="Q298"/>
  <c r="R141"/>
  <c r="N153"/>
  <c r="I136"/>
  <c r="Q210"/>
  <c r="N282"/>
  <c r="P215"/>
  <c r="I203"/>
  <c r="R154"/>
  <c r="I268"/>
  <c r="Q241"/>
  <c r="N229"/>
  <c r="R165"/>
  <c r="P287"/>
  <c r="P284"/>
  <c r="O209"/>
  <c r="O218"/>
  <c r="N300"/>
  <c r="R145"/>
  <c r="I88"/>
  <c r="S138"/>
  <c r="R268"/>
  <c r="P229"/>
  <c r="O81"/>
  <c r="P107"/>
  <c r="I139"/>
  <c r="O241"/>
  <c r="S287"/>
  <c r="P299"/>
  <c r="I186"/>
  <c r="R209"/>
  <c r="N122"/>
  <c r="P170"/>
  <c r="Q227"/>
  <c r="N136"/>
  <c r="R152"/>
  <c r="O234"/>
  <c r="R250"/>
  <c r="R282"/>
  <c r="P300"/>
  <c r="P120"/>
  <c r="O217"/>
  <c r="R291"/>
  <c r="P203"/>
  <c r="S241"/>
  <c r="Q287"/>
  <c r="R122"/>
  <c r="N170"/>
  <c r="N86"/>
  <c r="S136"/>
  <c r="I184"/>
  <c r="Q234"/>
  <c r="S282"/>
  <c r="Q217"/>
  <c r="P291"/>
  <c r="I75"/>
  <c r="N113"/>
  <c r="R171"/>
  <c r="N203"/>
  <c r="N283"/>
  <c r="P200"/>
  <c r="O252"/>
  <c r="Q268"/>
  <c r="S93"/>
  <c r="R285"/>
  <c r="R271"/>
  <c r="P167"/>
  <c r="I285"/>
  <c r="S107"/>
  <c r="S299"/>
  <c r="N186"/>
  <c r="I173"/>
  <c r="I177"/>
  <c r="R225"/>
  <c r="S106"/>
  <c r="R170"/>
  <c r="I298"/>
  <c r="P98"/>
  <c r="S113"/>
  <c r="P77"/>
  <c r="R153"/>
  <c r="P205"/>
  <c r="I151"/>
  <c r="S168"/>
  <c r="P202"/>
  <c r="O282"/>
  <c r="O291"/>
  <c r="R75"/>
  <c r="I145"/>
  <c r="P171"/>
  <c r="S203"/>
  <c r="S283"/>
  <c r="N104"/>
  <c r="S252"/>
  <c r="Q89"/>
  <c r="I293"/>
  <c r="R93"/>
  <c r="N285"/>
  <c r="R173"/>
  <c r="R163"/>
  <c r="O107"/>
  <c r="N115"/>
  <c r="N139"/>
  <c r="P179"/>
  <c r="R211"/>
  <c r="N287"/>
  <c r="N299"/>
  <c r="O309"/>
  <c r="S124"/>
  <c r="S156"/>
  <c r="R186"/>
  <c r="S204"/>
  <c r="I266"/>
  <c r="R284"/>
  <c r="N173"/>
  <c r="I83"/>
  <c r="P147"/>
  <c r="N177"/>
  <c r="I209"/>
  <c r="P267"/>
  <c r="I305"/>
  <c r="R80"/>
  <c r="O106"/>
  <c r="O122"/>
  <c r="P140"/>
  <c r="S170"/>
  <c r="N188"/>
  <c r="I220"/>
  <c r="I236"/>
  <c r="N298"/>
  <c r="N98"/>
  <c r="P88"/>
  <c r="O77"/>
  <c r="O259"/>
  <c r="O153"/>
  <c r="O205"/>
  <c r="R151"/>
  <c r="S86"/>
  <c r="Q108"/>
  <c r="O136"/>
  <c r="O152"/>
  <c r="Q168"/>
  <c r="N184"/>
  <c r="N202"/>
  <c r="P218"/>
  <c r="I234"/>
  <c r="Q300"/>
  <c r="O301"/>
  <c r="R119"/>
  <c r="N141"/>
  <c r="I217"/>
  <c r="N215"/>
  <c r="S291"/>
  <c r="P75"/>
  <c r="Q113"/>
  <c r="N145"/>
  <c r="N171"/>
  <c r="O203"/>
  <c r="Q283"/>
  <c r="S297"/>
  <c r="S88"/>
  <c r="S104"/>
  <c r="R120"/>
  <c r="P138"/>
  <c r="I154"/>
  <c r="I200"/>
  <c r="P252"/>
  <c r="O268"/>
  <c r="R286"/>
  <c r="I130"/>
  <c r="O231"/>
  <c r="O93"/>
  <c r="O101"/>
  <c r="Q103"/>
  <c r="Q81"/>
  <c r="R239"/>
  <c r="S229"/>
  <c r="Q284"/>
  <c r="S235"/>
  <c r="N106"/>
  <c r="P236"/>
  <c r="P298"/>
  <c r="P86"/>
  <c r="I113"/>
  <c r="I171"/>
  <c r="O283"/>
  <c r="R88"/>
  <c r="I104"/>
  <c r="O138"/>
  <c r="S154"/>
  <c r="O200"/>
  <c r="S216"/>
  <c r="N252"/>
  <c r="N268"/>
  <c r="R293"/>
  <c r="P231"/>
  <c r="R229"/>
  <c r="S165"/>
  <c r="P186"/>
  <c r="O266"/>
  <c r="Q305"/>
  <c r="R106"/>
  <c r="I98"/>
  <c r="S153"/>
  <c r="O227"/>
  <c r="N152"/>
  <c r="N168"/>
  <c r="I202"/>
  <c r="O250"/>
  <c r="O300"/>
  <c r="O215"/>
  <c r="N88"/>
  <c r="R104"/>
  <c r="Q216"/>
  <c r="P216"/>
  <c r="I163"/>
  <c r="P139"/>
  <c r="O287"/>
  <c r="I284"/>
  <c r="S122"/>
  <c r="R86"/>
  <c r="Q136"/>
  <c r="Q152"/>
  <c r="R184"/>
  <c r="I218"/>
  <c r="S250"/>
  <c r="S300"/>
  <c r="Q215"/>
  <c r="P113"/>
  <c r="Q88"/>
  <c r="I120"/>
  <c r="I138"/>
  <c r="O216"/>
  <c r="P268"/>
  <c r="P271"/>
  <c r="N271"/>
  <c r="S285"/>
  <c r="S101"/>
  <c r="N293"/>
  <c r="P285"/>
  <c r="I165"/>
  <c r="N163"/>
  <c r="P163"/>
  <c r="I81"/>
  <c r="S139"/>
  <c r="I241"/>
  <c r="R299"/>
  <c r="N309"/>
  <c r="P124"/>
  <c r="P156"/>
  <c r="O186"/>
  <c r="P266"/>
  <c r="N284"/>
  <c r="P177"/>
  <c r="N209"/>
  <c r="I235"/>
  <c r="P305"/>
  <c r="Q106"/>
  <c r="O114"/>
  <c r="Q170"/>
  <c r="O188"/>
  <c r="R220"/>
  <c r="R236"/>
  <c r="R298"/>
  <c r="R98"/>
  <c r="Q252"/>
  <c r="Q77"/>
  <c r="Q183"/>
  <c r="Q205"/>
  <c r="P151"/>
  <c r="I227"/>
  <c r="S152"/>
  <c r="O168"/>
  <c r="Q184"/>
  <c r="R202"/>
  <c r="N218"/>
  <c r="P234"/>
  <c r="O292"/>
  <c r="S301"/>
  <c r="P119"/>
  <c r="N217"/>
  <c r="Q291"/>
  <c r="N75"/>
  <c r="O113"/>
  <c r="P145"/>
  <c r="S171"/>
  <c r="I191"/>
  <c r="S265"/>
  <c r="O297"/>
  <c r="Q104"/>
  <c r="N120"/>
  <c r="N138"/>
  <c r="P154"/>
  <c r="R200"/>
  <c r="O286"/>
  <c r="P130"/>
  <c r="Q101"/>
  <c r="S103"/>
  <c r="I239"/>
  <c r="R177"/>
  <c r="O305"/>
  <c r="P122"/>
  <c r="I170"/>
  <c r="S236"/>
  <c r="O202"/>
  <c r="S145"/>
  <c r="O154"/>
  <c r="N101"/>
  <c r="Q266"/>
  <c r="N305"/>
  <c r="R168"/>
  <c r="R167"/>
  <c r="P101"/>
  <c r="R81"/>
  <c r="N107"/>
  <c r="R139"/>
  <c r="R241"/>
  <c r="Q299"/>
  <c r="O235"/>
  <c r="O236"/>
  <c r="Q250"/>
  <c r="P293"/>
  <c r="N165"/>
  <c r="N81"/>
  <c r="O139"/>
  <c r="P100"/>
  <c r="Q148"/>
  <c r="S186"/>
  <c r="Q177"/>
  <c r="P209"/>
  <c r="R235"/>
  <c r="P184"/>
  <c r="S77"/>
  <c r="S205"/>
  <c r="R227"/>
  <c r="R218"/>
  <c r="I282"/>
  <c r="S75"/>
  <c r="S239"/>
  <c r="O103"/>
  <c r="P166"/>
  <c r="O133"/>
  <c r="S292"/>
  <c r="Q119"/>
  <c r="O191"/>
  <c r="P197"/>
  <c r="N103"/>
  <c r="P103"/>
  <c r="P97"/>
  <c r="Q127"/>
  <c r="P155"/>
  <c r="P193"/>
  <c r="O257"/>
  <c r="I178"/>
  <c r="R196"/>
  <c r="I161"/>
  <c r="P187"/>
  <c r="I267"/>
  <c r="I80"/>
  <c r="R114"/>
  <c r="R308"/>
  <c r="Q249"/>
  <c r="O131"/>
  <c r="S183"/>
  <c r="I144"/>
  <c r="R160"/>
  <c r="N176"/>
  <c r="S210"/>
  <c r="R301"/>
  <c r="I119"/>
  <c r="O247"/>
  <c r="R95"/>
  <c r="R223"/>
  <c r="N273"/>
  <c r="S82"/>
  <c r="Q96"/>
  <c r="Q112"/>
  <c r="O146"/>
  <c r="P208"/>
  <c r="I224"/>
  <c r="P194"/>
  <c r="N239"/>
  <c r="I253"/>
  <c r="P311"/>
  <c r="P253"/>
  <c r="I212"/>
  <c r="P249"/>
  <c r="I131"/>
  <c r="S311"/>
  <c r="P195"/>
  <c r="Q197"/>
  <c r="R253"/>
  <c r="O228"/>
  <c r="S249"/>
  <c r="R131"/>
  <c r="I183"/>
  <c r="Q311"/>
  <c r="I301"/>
  <c r="O119"/>
  <c r="S195"/>
  <c r="P247"/>
  <c r="R244"/>
  <c r="O260"/>
  <c r="Q258"/>
  <c r="O293"/>
  <c r="O197"/>
  <c r="I133"/>
  <c r="R197"/>
  <c r="N133"/>
  <c r="N253"/>
  <c r="O311"/>
  <c r="Q133"/>
  <c r="P133"/>
  <c r="S228"/>
  <c r="I244"/>
  <c r="P239"/>
  <c r="I197"/>
  <c r="I103"/>
  <c r="R249"/>
  <c r="P131"/>
  <c r="R183"/>
  <c r="N311"/>
  <c r="P301"/>
  <c r="Q195"/>
  <c r="S247"/>
  <c r="I159"/>
  <c r="N230"/>
  <c r="O162"/>
  <c r="Q293"/>
  <c r="O165"/>
  <c r="Q253"/>
  <c r="N249"/>
  <c r="I310"/>
  <c r="R195"/>
  <c r="S197"/>
  <c r="S96"/>
  <c r="R247"/>
  <c r="S260"/>
  <c r="N97"/>
  <c r="N127"/>
  <c r="N193"/>
  <c r="O219"/>
  <c r="O195"/>
  <c r="S159"/>
  <c r="I223"/>
  <c r="R82"/>
  <c r="R146"/>
  <c r="R230"/>
  <c r="I194"/>
  <c r="S162"/>
  <c r="S97"/>
  <c r="O193"/>
  <c r="I275"/>
  <c r="Q161"/>
  <c r="N180"/>
  <c r="I246"/>
  <c r="N262"/>
  <c r="P310"/>
  <c r="P273"/>
  <c r="R97"/>
  <c r="R275"/>
  <c r="R116"/>
  <c r="N132"/>
  <c r="N178"/>
  <c r="S180"/>
  <c r="P212"/>
  <c r="O264"/>
  <c r="I210"/>
  <c r="I129"/>
  <c r="N194"/>
  <c r="P91"/>
  <c r="O267"/>
  <c r="P180"/>
  <c r="I228"/>
  <c r="R246"/>
  <c r="S102"/>
  <c r="S129"/>
  <c r="R96"/>
  <c r="P128"/>
  <c r="Q130"/>
  <c r="S256"/>
  <c r="S91"/>
  <c r="R127"/>
  <c r="Q155"/>
  <c r="N275"/>
  <c r="I76"/>
  <c r="Q116"/>
  <c r="O178"/>
  <c r="R222"/>
  <c r="P256"/>
  <c r="O306"/>
  <c r="Q117"/>
  <c r="S267"/>
  <c r="O80"/>
  <c r="I114"/>
  <c r="P158"/>
  <c r="R228"/>
  <c r="N288"/>
  <c r="P78"/>
  <c r="I94"/>
  <c r="N210"/>
  <c r="Q242"/>
  <c r="O262"/>
  <c r="N292"/>
  <c r="O95"/>
  <c r="O129"/>
  <c r="O159"/>
  <c r="N191"/>
  <c r="Q223"/>
  <c r="S251"/>
  <c r="N265"/>
  <c r="N96"/>
  <c r="I146"/>
  <c r="P164"/>
  <c r="P244"/>
  <c r="R260"/>
  <c r="O130"/>
  <c r="Q194"/>
  <c r="N162"/>
  <c r="I110"/>
  <c r="S206"/>
  <c r="I169"/>
  <c r="R132"/>
  <c r="O196"/>
  <c r="R212"/>
  <c r="N80"/>
  <c r="N246"/>
  <c r="P308"/>
  <c r="R262"/>
  <c r="I292"/>
  <c r="S310"/>
  <c r="N95"/>
  <c r="R159"/>
  <c r="R191"/>
  <c r="P223"/>
  <c r="O273"/>
  <c r="Q146"/>
  <c r="I162"/>
  <c r="I127"/>
  <c r="N155"/>
  <c r="N116"/>
  <c r="S80"/>
  <c r="O278"/>
  <c r="P210"/>
  <c r="Q265"/>
  <c r="P159"/>
  <c r="P191"/>
  <c r="S223"/>
  <c r="S244"/>
  <c r="I260"/>
  <c r="O91"/>
  <c r="P127"/>
  <c r="N257"/>
  <c r="R76"/>
  <c r="P116"/>
  <c r="S178"/>
  <c r="O222"/>
  <c r="Q256"/>
  <c r="I294"/>
  <c r="I225"/>
  <c r="I255"/>
  <c r="O289"/>
  <c r="Q80"/>
  <c r="P114"/>
  <c r="N134"/>
  <c r="Q158"/>
  <c r="N228"/>
  <c r="P288"/>
  <c r="S78"/>
  <c r="Q94"/>
  <c r="R210"/>
  <c r="Q292"/>
  <c r="I85"/>
  <c r="N105"/>
  <c r="R123"/>
  <c r="Q159"/>
  <c r="S191"/>
  <c r="O223"/>
  <c r="R243"/>
  <c r="P265"/>
  <c r="P96"/>
  <c r="P146"/>
  <c r="O164"/>
  <c r="Q244"/>
  <c r="N260"/>
  <c r="S130"/>
  <c r="O194"/>
  <c r="R162"/>
  <c r="P110"/>
  <c r="O206"/>
  <c r="O148"/>
  <c r="I278"/>
  <c r="S276"/>
  <c r="N267"/>
  <c r="Q114"/>
  <c r="I96"/>
  <c r="N278"/>
  <c r="P296"/>
  <c r="Q275"/>
  <c r="S132"/>
  <c r="R178"/>
  <c r="Q276"/>
  <c r="S306"/>
  <c r="Q308"/>
  <c r="P118"/>
  <c r="I242"/>
  <c r="Q262"/>
  <c r="R292"/>
  <c r="Q95"/>
  <c r="I265"/>
  <c r="Q164"/>
  <c r="I182"/>
  <c r="R278"/>
  <c r="R194"/>
  <c r="P162"/>
  <c r="Q219"/>
  <c r="P257"/>
  <c r="O76"/>
  <c r="Q100"/>
  <c r="I148"/>
  <c r="I196"/>
  <c r="N214"/>
  <c r="O248"/>
  <c r="I276"/>
  <c r="S294"/>
  <c r="R187"/>
  <c r="O225"/>
  <c r="R255"/>
  <c r="S277"/>
  <c r="R280"/>
  <c r="I308"/>
  <c r="Q85"/>
  <c r="Q123"/>
  <c r="P243"/>
  <c r="N82"/>
  <c r="I230"/>
  <c r="R312"/>
  <c r="P290"/>
  <c r="R110"/>
  <c r="P174"/>
  <c r="N169"/>
  <c r="N166"/>
  <c r="R214"/>
  <c r="I232"/>
  <c r="S248"/>
  <c r="I201"/>
  <c r="O277"/>
  <c r="R289"/>
  <c r="R134"/>
  <c r="I150"/>
  <c r="I198"/>
  <c r="Q264"/>
  <c r="N280"/>
  <c r="N78"/>
  <c r="O102"/>
  <c r="N118"/>
  <c r="O144"/>
  <c r="N160"/>
  <c r="I176"/>
  <c r="O192"/>
  <c r="O242"/>
  <c r="N274"/>
  <c r="P105"/>
  <c r="I233"/>
  <c r="O112"/>
  <c r="R128"/>
  <c r="P182"/>
  <c r="O208"/>
  <c r="R224"/>
  <c r="O296"/>
  <c r="N312"/>
  <c r="N258"/>
  <c r="Q91"/>
  <c r="Q97"/>
  <c r="S155"/>
  <c r="P169"/>
  <c r="I193"/>
  <c r="N219"/>
  <c r="S257"/>
  <c r="P275"/>
  <c r="N76"/>
  <c r="I84"/>
  <c r="S100"/>
  <c r="S116"/>
  <c r="I132"/>
  <c r="R166"/>
  <c r="S214"/>
  <c r="N222"/>
  <c r="R232"/>
  <c r="I240"/>
  <c r="O256"/>
  <c r="O294"/>
  <c r="Q306"/>
  <c r="P117"/>
  <c r="I137"/>
  <c r="O161"/>
  <c r="Q187"/>
  <c r="N201"/>
  <c r="Q225"/>
  <c r="P255"/>
  <c r="S289"/>
  <c r="S134"/>
  <c r="P150"/>
  <c r="Q180"/>
  <c r="P198"/>
  <c r="P246"/>
  <c r="P264"/>
  <c r="P272"/>
  <c r="S280"/>
  <c r="R288"/>
  <c r="S224"/>
  <c r="R78"/>
  <c r="Q102"/>
  <c r="R118"/>
  <c r="P126"/>
  <c r="P160"/>
  <c r="R176"/>
  <c r="Q192"/>
  <c r="S262"/>
  <c r="R274"/>
  <c r="O310"/>
  <c r="S85"/>
  <c r="R105"/>
  <c r="I123"/>
  <c r="Q149"/>
  <c r="I181"/>
  <c r="Q213"/>
  <c r="N233"/>
  <c r="I243"/>
  <c r="Q273"/>
  <c r="Q82"/>
  <c r="S112"/>
  <c r="N128"/>
  <c r="S164"/>
  <c r="N182"/>
  <c r="I190"/>
  <c r="Q208"/>
  <c r="N224"/>
  <c r="P230"/>
  <c r="P278"/>
  <c r="S296"/>
  <c r="O304"/>
  <c r="S312"/>
  <c r="I290"/>
  <c r="R258"/>
  <c r="N110"/>
  <c r="P142"/>
  <c r="I174"/>
  <c r="S166"/>
  <c r="Q214"/>
  <c r="N232"/>
  <c r="I277"/>
  <c r="Q134"/>
  <c r="N150"/>
  <c r="N198"/>
  <c r="P137"/>
  <c r="N277"/>
  <c r="O134"/>
  <c r="R198"/>
  <c r="I264"/>
  <c r="P94"/>
  <c r="Q160"/>
  <c r="S176"/>
  <c r="P242"/>
  <c r="P123"/>
  <c r="R233"/>
  <c r="R273"/>
  <c r="Q182"/>
  <c r="Q312"/>
  <c r="O97"/>
  <c r="R169"/>
  <c r="S193"/>
  <c r="R219"/>
  <c r="Q257"/>
  <c r="S275"/>
  <c r="P76"/>
  <c r="S84"/>
  <c r="R92"/>
  <c r="I100"/>
  <c r="Q132"/>
  <c r="R148"/>
  <c r="Q166"/>
  <c r="N196"/>
  <c r="Q222"/>
  <c r="Q232"/>
  <c r="S240"/>
  <c r="R248"/>
  <c r="P294"/>
  <c r="S117"/>
  <c r="S137"/>
  <c r="N161"/>
  <c r="N187"/>
  <c r="O201"/>
  <c r="N225"/>
  <c r="O255"/>
  <c r="P277"/>
  <c r="N289"/>
  <c r="S150"/>
  <c r="N158"/>
  <c r="S198"/>
  <c r="N212"/>
  <c r="Q246"/>
  <c r="R264"/>
  <c r="I272"/>
  <c r="O288"/>
  <c r="S128"/>
  <c r="S273"/>
  <c r="O78"/>
  <c r="N94"/>
  <c r="P102"/>
  <c r="O126"/>
  <c r="N144"/>
  <c r="Q176"/>
  <c r="I192"/>
  <c r="N242"/>
  <c r="O274"/>
  <c r="N310"/>
  <c r="N85"/>
  <c r="N123"/>
  <c r="P129"/>
  <c r="R181"/>
  <c r="O233"/>
  <c r="Q243"/>
  <c r="P251"/>
  <c r="O307"/>
  <c r="R112"/>
  <c r="Q128"/>
  <c r="I164"/>
  <c r="S182"/>
  <c r="R190"/>
  <c r="R208"/>
  <c r="Q224"/>
  <c r="S230"/>
  <c r="S278"/>
  <c r="R296"/>
  <c r="P312"/>
  <c r="R290"/>
  <c r="O258"/>
  <c r="Q110"/>
  <c r="S142"/>
  <c r="R174"/>
  <c r="N206"/>
  <c r="Q105"/>
  <c r="R84"/>
  <c r="N137"/>
  <c r="Q233"/>
  <c r="Q118"/>
  <c r="S169"/>
  <c r="R257"/>
  <c r="N84"/>
  <c r="S232"/>
  <c r="O187"/>
  <c r="S201"/>
  <c r="Q255"/>
  <c r="I289"/>
  <c r="S105"/>
  <c r="O82"/>
  <c r="S258"/>
  <c r="I91"/>
  <c r="I155"/>
  <c r="Q193"/>
  <c r="P219"/>
  <c r="P84"/>
  <c r="N92"/>
  <c r="R100"/>
  <c r="O132"/>
  <c r="N148"/>
  <c r="Q196"/>
  <c r="I214"/>
  <c r="P232"/>
  <c r="P240"/>
  <c r="N248"/>
  <c r="I256"/>
  <c r="N294"/>
  <c r="I306"/>
  <c r="S158"/>
  <c r="O137"/>
  <c r="P161"/>
  <c r="R201"/>
  <c r="P225"/>
  <c r="R277"/>
  <c r="P289"/>
  <c r="I134"/>
  <c r="Q150"/>
  <c r="R158"/>
  <c r="I180"/>
  <c r="Q198"/>
  <c r="Q212"/>
  <c r="S246"/>
  <c r="N264"/>
  <c r="R272"/>
  <c r="Q288"/>
  <c r="R94"/>
  <c r="N102"/>
  <c r="Q126"/>
  <c r="S144"/>
  <c r="O176"/>
  <c r="R192"/>
  <c r="R242"/>
  <c r="I262"/>
  <c r="R310"/>
  <c r="Q304"/>
  <c r="P85"/>
  <c r="S123"/>
  <c r="Q129"/>
  <c r="I149"/>
  <c r="Q181"/>
  <c r="I213"/>
  <c r="S233"/>
  <c r="N243"/>
  <c r="Q251"/>
  <c r="N307"/>
  <c r="I82"/>
  <c r="N112"/>
  <c r="R164"/>
  <c r="O190"/>
  <c r="N208"/>
  <c r="O230"/>
  <c r="N296"/>
  <c r="I304"/>
  <c r="Q290"/>
  <c r="Q142"/>
  <c r="O174"/>
  <c r="R206"/>
  <c r="O169"/>
  <c r="P201"/>
  <c r="O280"/>
  <c r="O105"/>
  <c r="R182"/>
  <c r="O312"/>
  <c r="S94"/>
  <c r="N91"/>
  <c r="O155"/>
  <c r="I219"/>
  <c r="O166"/>
  <c r="I248"/>
  <c r="R150"/>
  <c r="Q280"/>
  <c r="Q78"/>
  <c r="I102"/>
  <c r="S118"/>
  <c r="R144"/>
  <c r="Q274"/>
  <c r="N129"/>
  <c r="I112"/>
  <c r="I208"/>
  <c r="I296"/>
  <c r="N290"/>
  <c r="P280"/>
  <c r="Q84"/>
  <c r="I116"/>
  <c r="P214"/>
  <c r="Q248"/>
  <c r="O118"/>
  <c r="R137"/>
  <c r="R180"/>
  <c r="S212"/>
  <c r="I160"/>
  <c r="N192"/>
  <c r="P50"/>
  <c r="N50"/>
  <c r="R50"/>
  <c r="S50"/>
  <c r="Q50"/>
  <c r="O50"/>
  <c r="P62"/>
  <c r="N62"/>
  <c r="R62"/>
  <c r="O62"/>
  <c r="Q62"/>
  <c r="S62"/>
  <c r="R36"/>
  <c r="N36"/>
  <c r="Q36"/>
  <c r="O36"/>
  <c r="P36"/>
  <c r="S36"/>
  <c r="R35"/>
  <c r="P35"/>
  <c r="S35"/>
  <c r="N35"/>
  <c r="Q35"/>
  <c r="O35"/>
  <c r="P26"/>
  <c r="N26"/>
  <c r="R26"/>
  <c r="Q26"/>
  <c r="O26"/>
  <c r="S26"/>
  <c r="I67"/>
  <c r="R67"/>
  <c r="P67"/>
  <c r="O67"/>
  <c r="S67"/>
  <c r="Q67"/>
  <c r="N67"/>
  <c r="R60"/>
  <c r="N60"/>
  <c r="O60"/>
  <c r="S60"/>
  <c r="P60"/>
  <c r="Q60"/>
  <c r="Q14"/>
  <c r="P14"/>
  <c r="N14"/>
  <c r="R14"/>
  <c r="S14"/>
  <c r="O14"/>
  <c r="R32"/>
  <c r="N32"/>
  <c r="Q32"/>
  <c r="S32"/>
  <c r="P32"/>
  <c r="O32"/>
  <c r="R63"/>
  <c r="P63"/>
  <c r="S63"/>
  <c r="O63"/>
  <c r="Q63"/>
  <c r="N63"/>
  <c r="N53"/>
  <c r="P53"/>
  <c r="R53"/>
  <c r="O53"/>
  <c r="Q53"/>
  <c r="S53"/>
  <c r="S15"/>
  <c r="R15"/>
  <c r="P15"/>
  <c r="O15"/>
  <c r="N15"/>
  <c r="Q15"/>
  <c r="R24"/>
  <c r="N24"/>
  <c r="P24"/>
  <c r="S24"/>
  <c r="Q24"/>
  <c r="O24"/>
  <c r="S19"/>
  <c r="R19"/>
  <c r="P19"/>
  <c r="Q19"/>
  <c r="O19"/>
  <c r="N19"/>
  <c r="R55"/>
  <c r="P55"/>
  <c r="S55"/>
  <c r="Q55"/>
  <c r="N55"/>
  <c r="O55"/>
  <c r="N21"/>
  <c r="P21"/>
  <c r="O21"/>
  <c r="R21"/>
  <c r="S21"/>
  <c r="Q21"/>
  <c r="Q18"/>
  <c r="P18"/>
  <c r="N18"/>
  <c r="R18"/>
  <c r="O18"/>
  <c r="S18"/>
  <c r="N37"/>
  <c r="P37"/>
  <c r="S37"/>
  <c r="Q37"/>
  <c r="R37"/>
  <c r="O37"/>
  <c r="R59"/>
  <c r="P59"/>
  <c r="Q59"/>
  <c r="S59"/>
  <c r="O59"/>
  <c r="N59"/>
  <c r="R39"/>
  <c r="P39"/>
  <c r="S39"/>
  <c r="Q39"/>
  <c r="N39"/>
  <c r="O39"/>
  <c r="N41"/>
  <c r="P41"/>
  <c r="O41"/>
  <c r="S41"/>
  <c r="R41"/>
  <c r="Q41"/>
  <c r="S31"/>
  <c r="R31"/>
  <c r="P31"/>
  <c r="O31"/>
  <c r="N31"/>
  <c r="Q31"/>
  <c r="S27"/>
  <c r="R27"/>
  <c r="P27"/>
  <c r="O27"/>
  <c r="Q27"/>
  <c r="N27"/>
  <c r="R56"/>
  <c r="N56"/>
  <c r="S56"/>
  <c r="Q56"/>
  <c r="O56"/>
  <c r="P56"/>
  <c r="P38"/>
  <c r="N38"/>
  <c r="R38"/>
  <c r="S38"/>
  <c r="Q38"/>
  <c r="O38"/>
  <c r="O17"/>
  <c r="N17"/>
  <c r="P17"/>
  <c r="S17"/>
  <c r="Q17"/>
  <c r="R17"/>
  <c r="P30"/>
  <c r="N30"/>
  <c r="R30"/>
  <c r="Q30"/>
  <c r="S30"/>
  <c r="O30"/>
  <c r="N45"/>
  <c r="P45"/>
  <c r="O45"/>
  <c r="S45"/>
  <c r="Q45"/>
  <c r="R45"/>
  <c r="R52"/>
  <c r="N52"/>
  <c r="P52"/>
  <c r="Q52"/>
  <c r="S52"/>
  <c r="O52"/>
  <c r="N65"/>
  <c r="P65"/>
  <c r="S65"/>
  <c r="Q65"/>
  <c r="R65"/>
  <c r="O65"/>
  <c r="P54"/>
  <c r="N54"/>
  <c r="R54"/>
  <c r="S54"/>
  <c r="Q54"/>
  <c r="O54"/>
  <c r="P46"/>
  <c r="N46"/>
  <c r="R46"/>
  <c r="S46"/>
  <c r="Q46"/>
  <c r="O46"/>
  <c r="S23"/>
  <c r="R23"/>
  <c r="P23"/>
  <c r="O23"/>
  <c r="N23"/>
  <c r="Q23"/>
  <c r="N57"/>
  <c r="P57"/>
  <c r="S57"/>
  <c r="R57"/>
  <c r="Q57"/>
  <c r="O57"/>
  <c r="R48"/>
  <c r="N48"/>
  <c r="P48"/>
  <c r="O48"/>
  <c r="Q48"/>
  <c r="S48"/>
  <c r="P58"/>
  <c r="N58"/>
  <c r="R58"/>
  <c r="O58"/>
  <c r="S58"/>
  <c r="Q58"/>
  <c r="R44"/>
  <c r="N44"/>
  <c r="S44"/>
  <c r="Q44"/>
  <c r="O44"/>
  <c r="P44"/>
  <c r="N29"/>
  <c r="P29"/>
  <c r="O29"/>
  <c r="R29"/>
  <c r="S29"/>
  <c r="Q29"/>
  <c r="R28"/>
  <c r="N28"/>
  <c r="Q28"/>
  <c r="O28"/>
  <c r="P28"/>
  <c r="S28"/>
  <c r="R40"/>
  <c r="N40"/>
  <c r="S40"/>
  <c r="P40"/>
  <c r="Q40"/>
  <c r="O40"/>
  <c r="P34"/>
  <c r="N34"/>
  <c r="R34"/>
  <c r="Q34"/>
  <c r="O34"/>
  <c r="S34"/>
  <c r="Q22"/>
  <c r="P22"/>
  <c r="N22"/>
  <c r="R22"/>
  <c r="S22"/>
  <c r="O22"/>
  <c r="R20"/>
  <c r="N20"/>
  <c r="Q20"/>
  <c r="P20"/>
  <c r="O20"/>
  <c r="S20"/>
  <c r="R16"/>
  <c r="N16"/>
  <c r="P16"/>
  <c r="S16"/>
  <c r="Q16"/>
  <c r="O16"/>
  <c r="N49"/>
  <c r="P49"/>
  <c r="Q49"/>
  <c r="O49"/>
  <c r="R49"/>
  <c r="S49"/>
  <c r="R47"/>
  <c r="P47"/>
  <c r="O47"/>
  <c r="N47"/>
  <c r="Q47"/>
  <c r="S47"/>
  <c r="P42"/>
  <c r="N42"/>
  <c r="R42"/>
  <c r="S42"/>
  <c r="O42"/>
  <c r="Q42"/>
  <c r="I66"/>
  <c r="P66"/>
  <c r="N66"/>
  <c r="R66"/>
  <c r="Q66"/>
  <c r="O66"/>
  <c r="S66"/>
  <c r="R64"/>
  <c r="N64"/>
  <c r="P64"/>
  <c r="O64"/>
  <c r="Q64"/>
  <c r="S64"/>
  <c r="N33"/>
  <c r="P33"/>
  <c r="O33"/>
  <c r="S33"/>
  <c r="R33"/>
  <c r="Q33"/>
  <c r="R43"/>
  <c r="P43"/>
  <c r="N43"/>
  <c r="S43"/>
  <c r="O43"/>
  <c r="Q43"/>
  <c r="N61"/>
  <c r="P61"/>
  <c r="S61"/>
  <c r="Q61"/>
  <c r="O61"/>
  <c r="R61"/>
  <c r="R51"/>
  <c r="P51"/>
  <c r="Q51"/>
  <c r="O51"/>
  <c r="N51"/>
  <c r="S51"/>
  <c r="N25"/>
  <c r="P25"/>
  <c r="O25"/>
  <c r="S25"/>
  <c r="R25"/>
  <c r="Q25"/>
  <c r="I17"/>
  <c r="I18"/>
  <c r="I19"/>
  <c r="I20"/>
  <c r="I22"/>
  <c r="I23"/>
  <c r="I26"/>
  <c r="I27"/>
  <c r="I29"/>
  <c r="I31"/>
  <c r="I32"/>
  <c r="I28"/>
  <c r="I48"/>
  <c r="I47"/>
  <c r="M13"/>
  <c r="L13"/>
  <c r="K13"/>
  <c r="J13"/>
  <c r="H13" l="1"/>
  <c r="I3" s="1"/>
  <c r="I14"/>
  <c r="I64"/>
  <c r="I60"/>
  <c r="I58"/>
  <c r="I56"/>
  <c r="I52"/>
  <c r="I50"/>
  <c r="I44"/>
  <c r="I42"/>
  <c r="I40"/>
  <c r="I36"/>
  <c r="I34"/>
  <c r="I24"/>
  <c r="I61"/>
  <c r="I53"/>
  <c r="I45"/>
  <c r="I37"/>
  <c r="I21"/>
  <c r="I65"/>
  <c r="I49"/>
  <c r="I59"/>
  <c r="I55"/>
  <c r="I39"/>
  <c r="I33"/>
  <c r="I51"/>
  <c r="I41"/>
  <c r="I25"/>
  <c r="I63"/>
  <c r="I57"/>
  <c r="I43"/>
  <c r="I35"/>
  <c r="I62"/>
  <c r="I54"/>
  <c r="I46"/>
  <c r="I38"/>
  <c r="I30"/>
  <c r="C4" l="1"/>
  <c r="C6"/>
  <c r="C5"/>
  <c r="C7"/>
  <c r="C9"/>
  <c r="S13"/>
  <c r="S314" s="1"/>
  <c r="R13"/>
  <c r="R314" s="1"/>
  <c r="F8" s="1"/>
  <c r="H8" s="1"/>
  <c r="L320"/>
  <c r="Q13"/>
  <c r="Q314" s="1"/>
  <c r="O13"/>
  <c r="O314" s="1"/>
  <c r="F5" s="1"/>
  <c r="H5" s="1"/>
  <c r="N13"/>
  <c r="P13"/>
  <c r="B4"/>
  <c r="I13"/>
  <c r="I16"/>
  <c r="I15"/>
  <c r="B6"/>
  <c r="B5"/>
  <c r="B7"/>
  <c r="P314" l="1"/>
  <c r="P319"/>
  <c r="G6" s="1"/>
  <c r="N319"/>
  <c r="G4" s="1"/>
  <c r="N314"/>
  <c r="F4" s="1"/>
  <c r="H6" l="1"/>
  <c r="F6"/>
  <c r="H4"/>
  <c r="F7"/>
  <c r="H7" s="1"/>
  <c r="F9"/>
  <c r="H9" s="1"/>
</calcChain>
</file>

<file path=xl/sharedStrings.xml><?xml version="1.0" encoding="utf-8"?>
<sst xmlns="http://schemas.openxmlformats.org/spreadsheetml/2006/main" count="484" uniqueCount="168">
  <si>
    <t>Resultado</t>
  </si>
  <si>
    <t>Diabetes</t>
  </si>
  <si>
    <t>Ámbito</t>
  </si>
  <si>
    <t>SANITARIO Y SOCIOSANITARIO</t>
  </si>
  <si>
    <t>Grupos de vulnerabilidad</t>
  </si>
  <si>
    <t>Enfermedades cardiovasculares/HTA</t>
  </si>
  <si>
    <t>Enfermedad pulmonar crónica</t>
  </si>
  <si>
    <t>Inmunodeficiencia</t>
  </si>
  <si>
    <t>Mayores de 60 años</t>
  </si>
  <si>
    <t>Embarazo sin complicaciones</t>
  </si>
  <si>
    <t>Embarazo con complicaciones</t>
  </si>
  <si>
    <t>NR1 (Nivel de riesgo 1): Similar a riesgo comunitario, trabajo sin contacto con personas sintomáticas.</t>
  </si>
  <si>
    <t>NR2 (Nivel de riesgo 2): Trabajo con posibilidad de contacto con personas sintomáticas, manteniendo la distancia de seguridad y sin actuación directa sobre ellas.</t>
  </si>
  <si>
    <t>NR3 (Nivel de riesgo 3): Asistencia o intervención directa sobre personas sintomáticas, con EPI adecuado y sin mantener la distancia de seguridad.</t>
  </si>
  <si>
    <t>NR4 (Nivel de riesgo 4): Profesionales no sanitarios que deben realizar maniobras generadoras de aerosoles, como por ejemplo RCP</t>
  </si>
  <si>
    <t>Niveles de riesgo</t>
  </si>
  <si>
    <t>Grupo de vulnerabilidad</t>
  </si>
  <si>
    <t xml:space="preserve">No precisa ni adaptación ni cambio de puesto, permanece en su actividad laboral habitual.  </t>
  </si>
  <si>
    <t xml:space="preserve">Continuar actividad laboral. Puede realizar tareas con exposición a personas sintomáticas con EPIs adecuados.  </t>
  </si>
  <si>
    <t xml:space="preserve">Puede continuar actividad laboral sin contacto con personas sintomáticas. Si imposibilidad, tramitar PREL o IT como Trabajador Especialmente Sensible.  </t>
  </si>
  <si>
    <t>Precisa Cambio de Puesto de Trabajo y, de no ser posible, tramitar PREL o IT como Trabajador Especialmente Sensible.</t>
  </si>
  <si>
    <t>IT: incapacidad temporal. PREL: prestación riesgo embarazo lactancia.</t>
  </si>
  <si>
    <t>Nombre</t>
  </si>
  <si>
    <t>No incluido en grupo vulnerable</t>
  </si>
  <si>
    <t>SANITARIO NR1 (Nivel de riesgo 1): Similar a riesgo comunitario. Tareas en áreas no COVID, tanto asistenciales como de soporte estratégico.</t>
  </si>
  <si>
    <t>SANITARIO NR4 (Nivel de riesgo 4): Profesionales, sanitarios o no sanitarios, que deben realizar maniobras generadoras de aerosoles (RCP, intubación, extubación, etc.).</t>
  </si>
  <si>
    <t>INDICE($Q$6:$AF$23; (D3-1)*9+F3; (H3-1)*4+J3)</t>
  </si>
  <si>
    <t>$Q$6:$AF$23</t>
  </si>
  <si>
    <t xml:space="preserve"> (D3-1)*9+F3</t>
  </si>
  <si>
    <t>(H3-1)*4+J3</t>
  </si>
  <si>
    <t>zona de la matriz</t>
  </si>
  <si>
    <t>NO SANITARIO O SOCIOSANITARIO</t>
  </si>
  <si>
    <t>ER</t>
  </si>
  <si>
    <t>EXPOSICIÓN DE RIESGO ALTO. Personal sanitario que realice medidas de Soporte Vital Avanzado (SVA) y que impliquen generación de aerosoles.</t>
  </si>
  <si>
    <t>Bata antisalpicaduras y/o impermeable o Mono Cat. III Tipo 4, Mascarilla tipo FFP2, Gafas protección ocular (en su defecto pantalla ocular y facial) y Guantes de nitrilo.</t>
  </si>
  <si>
    <t>Distancia</t>
  </si>
  <si>
    <t>EXPOSICIÓN DE RIESGO MEDIO. Personal que: atienda a personas con sintomatología compatible con COVID-19 y realice medidas de Soporte Vital Básico (SVB).</t>
  </si>
  <si>
    <t>Guantes</t>
  </si>
  <si>
    <t>Mascarillas</t>
  </si>
  <si>
    <t>puestos</t>
  </si>
  <si>
    <t>disponibles</t>
  </si>
  <si>
    <t>Bata antisalpicaduras y/o impermeable o Mono Cat. III Tipo 4</t>
  </si>
  <si>
    <t>base</t>
  </si>
  <si>
    <t>SANITARIO NR2 (Nivel de riesgo 2): Entrada en zonas COVID tareas con pacientes posibles, probables o confirmados, manteniendo la distancia de seguridad y sin actuación directa sobre paciente</t>
  </si>
  <si>
    <t>, por ejemplo, reparto de comida, limpieza, traslado de pacientes, etc.</t>
  </si>
  <si>
    <t>SANITARIO NR3 (Nivel de riesgo 3): Entrada en zonas COVID con asistencia directa a pacientes o intervención directa con casos posibles probables o confirmados, con EPI adecuado y sin mantener la distancia de seguridad</t>
  </si>
  <si>
    <t>, incluida la movilización de pacientes y aseo.</t>
  </si>
  <si>
    <t xml:space="preserve">existe estabilidad clínica, es decir, sus síntomas son más o menos iguales con pequeñas variaciones de un día a otro.  </t>
  </si>
  <si>
    <t>se produce cuando no hay estabilidad clínica.</t>
  </si>
  <si>
    <t xml:space="preserve">EPIS  </t>
  </si>
  <si>
    <t>notas</t>
  </si>
  <si>
    <t>Patología controlada</t>
  </si>
  <si>
    <t>con la función índice definimos la zona donde esta la matriz y las coordenadas</t>
  </si>
  <si>
    <t>Cáncer en tratamiento activo</t>
  </si>
  <si>
    <t>Patologías COVID</t>
  </si>
  <si>
    <t>Sin patologías</t>
  </si>
  <si>
    <t>Patología descompensada</t>
  </si>
  <si>
    <t>Comorbilidad (dos o mas patologías)</t>
  </si>
  <si>
    <t>Resultado de la evaluación</t>
  </si>
  <si>
    <t>Nivel de riesgo</t>
  </si>
  <si>
    <t>patologías</t>
  </si>
  <si>
    <t>Patologías</t>
  </si>
  <si>
    <t>la fila es la que resulta de multiplicar el valor del ámbito menos 1 por 9 y sumando el valor del grupo (nos dará un valor entre 1 y 18 que son las filas de la matriz)</t>
  </si>
  <si>
    <t>la columna es la que resulta de multiplicar el valor de la patología menos 1 por 4 y sumando el valor del nivel de riesgo (nos dará un valor entre 1 y 16 que son las columnas de la matriz)</t>
  </si>
  <si>
    <t>ER: Calificación</t>
  </si>
  <si>
    <t>Grp. vulnerabilidad</t>
  </si>
  <si>
    <t>Patologías COV</t>
  </si>
  <si>
    <t>Resultado ER</t>
  </si>
  <si>
    <t>EPIs</t>
  </si>
  <si>
    <t>Puede mantener distancia social (2m)</t>
  </si>
  <si>
    <t>No puede mantener distancia social (2m)</t>
  </si>
  <si>
    <t>_________________</t>
  </si>
  <si>
    <t>NIVEL</t>
  </si>
  <si>
    <t>NR4</t>
  </si>
  <si>
    <t>NR3</t>
  </si>
  <si>
    <t>NR2</t>
  </si>
  <si>
    <t>ASINTOMATICOS</t>
  </si>
  <si>
    <t>SINTOMATICOS</t>
  </si>
  <si>
    <t>EXPOSICIÓN DE RIESGO MEDIO-BAJO. Trabajo con posibilidad de contacto con personas sintomáticas, manteniendo la distancia de seguridad y sin actuación directa sobre ellas.</t>
  </si>
  <si>
    <t xml:space="preserve">NR1 </t>
  </si>
  <si>
    <t xml:space="preserve">EXPOSICIÓN DE RIESGO MUY BAJO manteniendo distancia social de 2 metros. </t>
  </si>
  <si>
    <t>EXPOSICIÓN DE RIESGO BAJO sin mantener distancia social.</t>
  </si>
  <si>
    <t>EPI: Disponibles Guantes de nitrilo  y Mascarilla quirúrgica ante la posibilidad de exposición por causas sobrevenidas.</t>
  </si>
  <si>
    <t xml:space="preserve"> Los guantes de nitrilo, sin cumplir norma ISO374-5 contra virus, sirven como una barrera física y tienen una alta protección. </t>
  </si>
  <si>
    <t>El uso de guantes no sustituye al lavado de manos. El uso de guantes puede generar falsa seguridad y provocar que el usuario se toque la cara.</t>
  </si>
  <si>
    <t>EPI: Guantes de nitrilo  y Mascarilla quirúrgica</t>
  </si>
  <si>
    <t>Mascarilla quirúrgica: no protege de aerosoles pero impide que nos toquemos boca y nariz, la persona que la porta minimiza riesgos de contagiar a terceros,  protege al portador de salpicaduras y partículas grandes.</t>
  </si>
  <si>
    <t>EPI: Guantes de nitrilo con distintivo protección vírica  ISO374-5 y Mascarilla quirúrgica</t>
  </si>
  <si>
    <t>EPI: Guantes de nitrilo con distintivo protección vírica  ISO374-5, Mascarilla quirúrgica y Gafas protección ocular (en su defecto pantalla ocular y facial).</t>
  </si>
  <si>
    <t>Gafas</t>
  </si>
  <si>
    <t>Batas</t>
  </si>
  <si>
    <t xml:space="preserve">Guantes nitrilo protección vírica </t>
  </si>
  <si>
    <t xml:space="preserve">Mascarilla tipo FFP2 </t>
  </si>
  <si>
    <t xml:space="preserve">Gafas protección ocular (o pantalla ocular y facial) </t>
  </si>
  <si>
    <t>Cantidad por día</t>
  </si>
  <si>
    <t>TOTAL</t>
  </si>
  <si>
    <t xml:space="preserve">Días previstos=&gt; </t>
  </si>
  <si>
    <t>STOCK de reserva</t>
  </si>
  <si>
    <r>
      <t>Guantes nitrilo</t>
    </r>
    <r>
      <rPr>
        <sz val="10"/>
        <color rgb="FFFF0000"/>
        <rFont val="Arial"/>
        <family val="2"/>
      </rPr>
      <t xml:space="preserve"> </t>
    </r>
  </si>
  <si>
    <t>EFECTIVO 1</t>
  </si>
  <si>
    <t>EFECTIVO 2</t>
  </si>
  <si>
    <t>EFECTIVO 3</t>
  </si>
  <si>
    <t>EFECTIVO 4</t>
  </si>
  <si>
    <t>EFECTIVO 5</t>
  </si>
  <si>
    <t>EFECTIVO 6</t>
  </si>
  <si>
    <t>EFECTIVO 7</t>
  </si>
  <si>
    <t>EFECTIVO 8</t>
  </si>
  <si>
    <t>EFECTIVO 9</t>
  </si>
  <si>
    <t>EFECTIVO 10</t>
  </si>
  <si>
    <t>EFECTIVO 11</t>
  </si>
  <si>
    <t>EFECTIVO 12</t>
  </si>
  <si>
    <t>EFECTIVO 13</t>
  </si>
  <si>
    <t>EFECTIVO 14</t>
  </si>
  <si>
    <t>EFECTIVO 15</t>
  </si>
  <si>
    <t>EFECTIVO 16</t>
  </si>
  <si>
    <t>EFECTIVO 17</t>
  </si>
  <si>
    <t>EFECTIVO 18</t>
  </si>
  <si>
    <t>EFECTIVO 19</t>
  </si>
  <si>
    <t>EFECTIVO 20</t>
  </si>
  <si>
    <t>EFECTIVO 21</t>
  </si>
  <si>
    <t>EFECTIVO 22</t>
  </si>
  <si>
    <t>EFECTIVO 23</t>
  </si>
  <si>
    <t>EFECTIVO 24</t>
  </si>
  <si>
    <t>EFECTIVO 25</t>
  </si>
  <si>
    <t>EFECTIVO 26</t>
  </si>
  <si>
    <t>EFECTIVO 27</t>
  </si>
  <si>
    <t>EFECTIVO 28</t>
  </si>
  <si>
    <t>EFECTIVO 29</t>
  </si>
  <si>
    <t>EFECTIVO 30</t>
  </si>
  <si>
    <t>EFECTIVO 31</t>
  </si>
  <si>
    <t>EFECTIVO 32</t>
  </si>
  <si>
    <t>EFECTIVO 33</t>
  </si>
  <si>
    <t>EFECTIVO 34</t>
  </si>
  <si>
    <t>EFECTIVO 35</t>
  </si>
  <si>
    <t>EFECTIVO 36</t>
  </si>
  <si>
    <t>EFECTIVO 37</t>
  </si>
  <si>
    <t>EFECTIVO 38</t>
  </si>
  <si>
    <t>EFECTIVO 39</t>
  </si>
  <si>
    <t>EFECTIVO 40</t>
  </si>
  <si>
    <t>EFECTIVO 41</t>
  </si>
  <si>
    <t>EFECTIVO 42</t>
  </si>
  <si>
    <t>EFECTIVO 43</t>
  </si>
  <si>
    <t>EFECTIVO 44</t>
  </si>
  <si>
    <t>EFECTIVO 45</t>
  </si>
  <si>
    <t>EFECTIVO 46</t>
  </si>
  <si>
    <t>EFECTIVO 47</t>
  </si>
  <si>
    <t>EFECTIVO 48</t>
  </si>
  <si>
    <t>EFECTIVO 49</t>
  </si>
  <si>
    <t>EFECTIVO 50</t>
  </si>
  <si>
    <t>https://www.mscbs.gob.es/profesionales/saludPublica/ccayes/alertasActual/nCov/home.htm</t>
  </si>
  <si>
    <t xml:space="preserve">Matriz de calculo en base a </t>
  </si>
  <si>
    <t>https://www.mscbs.gob.es/profesionales/saludPublica/ccayes/alertasActual/nCov/documentos/Proteccion_Trabajadores_SARS-CoV-2.pdf</t>
  </si>
  <si>
    <t>Enfermedad pulmonar crónica/hepática crónica severa/insuficiencia renal crónica</t>
  </si>
  <si>
    <t>Mayores de 60 años/Obesidad mórbida (IMC&gt;40)</t>
  </si>
  <si>
    <t>EVALUACION DE RIESGOS Y 
CALCULADOR NECESIDADES EPIS COVID19</t>
  </si>
  <si>
    <t>info@evaluacionderiesgoslaborales.com</t>
  </si>
  <si>
    <t>TOTAL:</t>
  </si>
  <si>
    <t>Sin patologías o con obesidad mórbida sin otras patologías</t>
  </si>
  <si>
    <t>(para los disponibles añadiremos uno de reserva para cada 30 días)</t>
  </si>
  <si>
    <t>Para modificar tabla o comunicar errores contactar con</t>
  </si>
  <si>
    <t>El cálculo se realiza para una cantidad de días que estimemos.</t>
  </si>
  <si>
    <t>Cada cuantos días se quiere reponer el material STOCK=&gt;</t>
  </si>
  <si>
    <r>
      <t xml:space="preserve">El material disponible es para momentos puntuales y para personal que en principio no necesita EPI. El sistema siempre calcula un mínimo y </t>
    </r>
    <r>
      <rPr>
        <b/>
        <sz val="11"/>
        <rFont val="Arial"/>
        <family val="2"/>
      </rPr>
      <t>si no queremos reponer solo tenemos que poner 0</t>
    </r>
    <r>
      <rPr>
        <sz val="11"/>
        <rFont val="Arial"/>
        <family val="2"/>
      </rPr>
      <t xml:space="preserve"> o la misma cantidad que días previstos. Por ejemplo, podría ser que no sea necesario EPI por norma general pero sabemos que cada semana suele haber un trabajo en el que las personas rompen distancia social. En este caso necesitaremos reponer el stock una vez cada siete días.</t>
    </r>
  </si>
  <si>
    <t>Efectivo 4 continua actividad no pudiendo atender a personas sintomáticas.
Efectivo 5 se cambia puesto de trabajo a zona sin personal sintomático y con posibilidad de mantener distancia.
Efectivo 6 tramitar IT por no ser posible continuar trabajo sin contacto con personas asintomáticas.
Efectivo 7 realizará teletrabajo.</t>
  </si>
  <si>
    <r>
      <t xml:space="preserve">Mascarilla quirúrgica </t>
    </r>
    <r>
      <rPr>
        <sz val="10"/>
        <color rgb="FFFF0000"/>
        <rFont val="Arial"/>
        <family val="2"/>
      </rPr>
      <t xml:space="preserve"> </t>
    </r>
  </si>
  <si>
    <t>Núm.</t>
  </si>
  <si>
    <t>Guantes ISO</t>
  </si>
  <si>
    <t>Mascarilla ISO</t>
  </si>
</sst>
</file>

<file path=xl/styles.xml><?xml version="1.0" encoding="utf-8"?>
<styleSheet xmlns="http://schemas.openxmlformats.org/spreadsheetml/2006/main">
  <numFmts count="1">
    <numFmt numFmtId="164" formatCode="0.0%"/>
  </numFmts>
  <fonts count="26">
    <font>
      <sz val="11"/>
      <name val="돋움"/>
      <family val="3"/>
      <charset val="129"/>
    </font>
    <font>
      <sz val="10"/>
      <name val="Arial"/>
      <family val="2"/>
    </font>
    <font>
      <u/>
      <sz val="10"/>
      <color indexed="12"/>
      <name val="Arial"/>
      <family val="2"/>
    </font>
    <font>
      <sz val="11"/>
      <name val="Cambria"/>
      <family val="3"/>
      <charset val="129"/>
      <scheme val="major"/>
    </font>
    <font>
      <sz val="10"/>
      <name val="Cambria"/>
      <family val="3"/>
      <charset val="129"/>
      <scheme val="major"/>
    </font>
    <font>
      <sz val="10"/>
      <color indexed="8"/>
      <name val="Cambria"/>
      <family val="3"/>
      <charset val="129"/>
      <scheme val="major"/>
    </font>
    <font>
      <sz val="9"/>
      <name val="Cambria"/>
      <family val="3"/>
      <charset val="129"/>
      <scheme val="major"/>
    </font>
    <font>
      <sz val="11"/>
      <color rgb="FFFF0000"/>
      <name val="Cambria"/>
      <family val="3"/>
      <charset val="129"/>
      <scheme val="major"/>
    </font>
    <font>
      <sz val="11"/>
      <name val="Arial"/>
      <family val="2"/>
    </font>
    <font>
      <b/>
      <sz val="12"/>
      <color rgb="FFFF0000"/>
      <name val="Arial"/>
      <family val="2"/>
    </font>
    <font>
      <sz val="12"/>
      <color rgb="FFFF0000"/>
      <name val="Arial"/>
      <family val="2"/>
    </font>
    <font>
      <sz val="12"/>
      <name val="Arial"/>
      <family val="2"/>
    </font>
    <font>
      <u/>
      <sz val="12"/>
      <color indexed="12"/>
      <name val="Arial"/>
      <family val="2"/>
    </font>
    <font>
      <sz val="12"/>
      <color indexed="8"/>
      <name val="Arial"/>
      <family val="2"/>
    </font>
    <font>
      <b/>
      <sz val="12"/>
      <name val="Arial"/>
      <family val="2"/>
    </font>
    <font>
      <sz val="10"/>
      <color theme="0"/>
      <name val="Cambria"/>
      <family val="3"/>
      <charset val="129"/>
      <scheme val="major"/>
    </font>
    <font>
      <b/>
      <sz val="11"/>
      <name val="돋움"/>
    </font>
    <font>
      <b/>
      <sz val="11"/>
      <name val="Arial"/>
      <family val="2"/>
    </font>
    <font>
      <sz val="10"/>
      <name val="돋움"/>
      <family val="3"/>
      <charset val="129"/>
    </font>
    <font>
      <b/>
      <sz val="12"/>
      <color theme="0"/>
      <name val="Arial"/>
      <family val="2"/>
    </font>
    <font>
      <sz val="9"/>
      <name val="Arial"/>
      <family val="2"/>
    </font>
    <font>
      <b/>
      <sz val="12"/>
      <color theme="4" tint="-0.249977111117893"/>
      <name val="Arial"/>
      <family val="2"/>
    </font>
    <font>
      <sz val="10"/>
      <color rgb="FFFF0000"/>
      <name val="Arial"/>
      <family val="2"/>
    </font>
    <font>
      <b/>
      <sz val="28"/>
      <name val="Arial"/>
      <family val="2"/>
    </font>
    <font>
      <sz val="12"/>
      <color theme="0"/>
      <name val="Arial"/>
      <family val="2"/>
    </font>
    <font>
      <u/>
      <sz val="14"/>
      <color indexed="12"/>
      <name val="Arial"/>
      <family val="2"/>
    </font>
  </fonts>
  <fills count="25">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1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rgb="FF0070C0"/>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0000"/>
        <bgColor indexed="64"/>
      </patternFill>
    </fill>
    <fill>
      <patternFill patternType="solid">
        <fgColor theme="0" tint="-0.249977111117893"/>
        <bgColor indexed="64"/>
      </patternFill>
    </fill>
    <fill>
      <patternFill patternType="solid">
        <fgColor rgb="FF7030A0"/>
        <bgColor indexed="64"/>
      </patternFill>
    </fill>
    <fill>
      <patternFill patternType="solid">
        <fgColor theme="1" tint="4.9989318521683403E-2"/>
        <bgColor indexed="64"/>
      </patternFill>
    </fill>
    <fill>
      <patternFill patternType="solid">
        <fgColor rgb="FF00B050"/>
        <bgColor indexed="64"/>
      </patternFill>
    </fill>
    <fill>
      <patternFill patternType="solid">
        <fgColor theme="6"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alignment vertical="center"/>
    </xf>
    <xf numFmtId="0" fontId="1" fillId="0" borderId="0"/>
    <xf numFmtId="0" fontId="2" fillId="0" borderId="0" applyNumberFormat="0" applyFill="0" applyBorder="0" applyAlignment="0" applyProtection="0">
      <alignment vertical="top"/>
      <protection locked="0"/>
    </xf>
  </cellStyleXfs>
  <cellXfs count="155">
    <xf numFmtId="0" fontId="0" fillId="0" borderId="0" xfId="0">
      <alignment vertical="center"/>
    </xf>
    <xf numFmtId="0" fontId="0" fillId="0" borderId="0" xfId="0" applyProtection="1">
      <alignment vertical="center"/>
      <protection hidden="1"/>
    </xf>
    <xf numFmtId="0" fontId="3" fillId="0" borderId="0" xfId="0" applyFont="1" applyProtection="1">
      <alignment vertical="center"/>
      <protection hidden="1"/>
    </xf>
    <xf numFmtId="0" fontId="4" fillId="0" borderId="0" xfId="1" applyFont="1" applyProtection="1">
      <protection hidden="1"/>
    </xf>
    <xf numFmtId="0" fontId="5" fillId="0" borderId="0" xfId="1" applyFont="1" applyAlignment="1" applyProtection="1">
      <alignment horizontal="center" wrapText="1"/>
      <protection hidden="1"/>
    </xf>
    <xf numFmtId="0" fontId="5" fillId="3" borderId="1" xfId="1" applyFont="1" applyFill="1" applyBorder="1" applyAlignment="1" applyProtection="1">
      <alignment horizontal="center" wrapText="1"/>
      <protection hidden="1"/>
    </xf>
    <xf numFmtId="0" fontId="5" fillId="0" borderId="0" xfId="1" applyFont="1" applyBorder="1" applyAlignment="1" applyProtection="1">
      <alignment horizontal="center" vertical="center" wrapText="1"/>
      <protection hidden="1"/>
    </xf>
    <xf numFmtId="0" fontId="3" fillId="0" borderId="0" xfId="0" applyFont="1" applyBorder="1" applyProtection="1">
      <alignment vertical="center"/>
      <protection hidden="1"/>
    </xf>
    <xf numFmtId="0" fontId="6" fillId="0" borderId="0" xfId="0" applyFont="1" applyBorder="1" applyProtection="1">
      <alignment vertical="center"/>
      <protection hidden="1"/>
    </xf>
    <xf numFmtId="0" fontId="0" fillId="7" borderId="0" xfId="0" applyFill="1" applyProtection="1">
      <alignment vertical="center"/>
      <protection hidden="1"/>
    </xf>
    <xf numFmtId="0" fontId="5" fillId="4" borderId="1" xfId="1" applyFont="1" applyFill="1" applyBorder="1" applyAlignment="1" applyProtection="1">
      <alignment horizontal="center" wrapText="1"/>
      <protection hidden="1"/>
    </xf>
    <xf numFmtId="0" fontId="5" fillId="2" borderId="1" xfId="1" applyFont="1" applyFill="1" applyBorder="1" applyAlignment="1" applyProtection="1">
      <alignment horizontal="center" wrapText="1"/>
      <protection hidden="1"/>
    </xf>
    <xf numFmtId="0" fontId="7" fillId="0" borderId="0" xfId="0" applyFont="1" applyFill="1" applyProtection="1">
      <alignment vertical="center"/>
      <protection hidden="1"/>
    </xf>
    <xf numFmtId="0" fontId="7" fillId="0" borderId="0" xfId="0" applyFont="1" applyFill="1" applyBorder="1" applyProtection="1">
      <alignment vertical="center"/>
      <protection hidden="1"/>
    </xf>
    <xf numFmtId="0" fontId="7" fillId="0" borderId="0" xfId="0" applyFont="1" applyFill="1" applyBorder="1" applyAlignment="1" applyProtection="1">
      <alignment horizontal="center" vertical="center"/>
      <protection hidden="1"/>
    </xf>
    <xf numFmtId="0" fontId="0" fillId="0" borderId="0" xfId="0" applyAlignment="1">
      <alignment horizontal="left" vertical="center"/>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5" fillId="11" borderId="1" xfId="1" applyFont="1" applyFill="1" applyBorder="1" applyAlignment="1" applyProtection="1">
      <alignment horizontal="center" wrapText="1"/>
      <protection hidden="1"/>
    </xf>
    <xf numFmtId="0" fontId="5" fillId="12" borderId="1" xfId="1" applyFont="1" applyFill="1" applyBorder="1" applyAlignment="1" applyProtection="1">
      <alignment horizontal="center" wrapText="1"/>
      <protection hidden="1"/>
    </xf>
    <xf numFmtId="0" fontId="5" fillId="13" borderId="1" xfId="1" applyFont="1" applyFill="1" applyBorder="1" applyAlignment="1" applyProtection="1">
      <alignment horizontal="center" wrapText="1"/>
      <protection hidden="1"/>
    </xf>
    <xf numFmtId="0" fontId="5" fillId="4" borderId="10" xfId="1" applyFont="1" applyFill="1" applyBorder="1" applyAlignment="1" applyProtection="1">
      <alignment horizontal="center" wrapText="1"/>
      <protection hidden="1"/>
    </xf>
    <xf numFmtId="0" fontId="5" fillId="15" borderId="3" xfId="1" applyFont="1" applyFill="1" applyBorder="1" applyAlignment="1" applyProtection="1">
      <alignment horizontal="center" wrapText="1"/>
      <protection hidden="1"/>
    </xf>
    <xf numFmtId="0" fontId="5" fillId="15" borderId="0" xfId="1" applyFont="1" applyFill="1" applyBorder="1" applyAlignment="1" applyProtection="1">
      <alignment horizontal="center" wrapText="1"/>
      <protection hidden="1"/>
    </xf>
    <xf numFmtId="0" fontId="5" fillId="6" borderId="0" xfId="1" applyFont="1" applyFill="1" applyBorder="1" applyAlignment="1" applyProtection="1">
      <alignment horizontal="center" wrapText="1"/>
      <protection hidden="1"/>
    </xf>
    <xf numFmtId="0" fontId="5" fillId="6" borderId="6" xfId="1" applyFont="1" applyFill="1" applyBorder="1" applyAlignment="1" applyProtection="1">
      <alignment horizontal="center" wrapText="1"/>
      <protection hidden="1"/>
    </xf>
    <xf numFmtId="0" fontId="5" fillId="17" borderId="0" xfId="1" applyFont="1" applyFill="1" applyBorder="1" applyAlignment="1" applyProtection="1">
      <alignment horizontal="center" wrapText="1"/>
      <protection hidden="1"/>
    </xf>
    <xf numFmtId="0" fontId="5" fillId="18" borderId="0" xfId="1" applyFont="1" applyFill="1" applyBorder="1" applyAlignment="1" applyProtection="1">
      <alignment horizontal="center" wrapText="1"/>
      <protection hidden="1"/>
    </xf>
    <xf numFmtId="0" fontId="5" fillId="18" borderId="6" xfId="1" applyFont="1" applyFill="1" applyBorder="1" applyAlignment="1" applyProtection="1">
      <alignment horizontal="center" wrapText="1"/>
      <protection hidden="1"/>
    </xf>
    <xf numFmtId="0" fontId="5" fillId="19" borderId="0" xfId="1" applyFont="1" applyFill="1" applyBorder="1" applyAlignment="1" applyProtection="1">
      <alignment horizontal="center" wrapText="1"/>
      <protection hidden="1"/>
    </xf>
    <xf numFmtId="0" fontId="5" fillId="19" borderId="6" xfId="1" applyFont="1" applyFill="1" applyBorder="1" applyAlignment="1" applyProtection="1">
      <alignment horizontal="center" wrapText="1"/>
      <protection hidden="1"/>
    </xf>
    <xf numFmtId="0" fontId="5" fillId="17" borderId="2" xfId="1" applyFont="1" applyFill="1" applyBorder="1" applyAlignment="1" applyProtection="1">
      <alignment horizontal="center" wrapText="1"/>
      <protection hidden="1"/>
    </xf>
    <xf numFmtId="0" fontId="5" fillId="17" borderId="3" xfId="1" applyFont="1" applyFill="1" applyBorder="1" applyAlignment="1" applyProtection="1">
      <alignment horizontal="center" wrapText="1"/>
      <protection hidden="1"/>
    </xf>
    <xf numFmtId="0" fontId="5" fillId="17" borderId="5" xfId="1" applyFont="1" applyFill="1" applyBorder="1" applyAlignment="1" applyProtection="1">
      <alignment horizontal="center" wrapText="1"/>
      <protection hidden="1"/>
    </xf>
    <xf numFmtId="0" fontId="5" fillId="3" borderId="10" xfId="1" applyFont="1" applyFill="1" applyBorder="1" applyAlignment="1" applyProtection="1">
      <alignment horizontal="center" wrapText="1"/>
      <protection hidden="1"/>
    </xf>
    <xf numFmtId="0" fontId="5" fillId="6" borderId="3" xfId="1" applyFont="1" applyFill="1" applyBorder="1" applyAlignment="1" applyProtection="1">
      <alignment horizontal="center" wrapText="1"/>
      <protection hidden="1"/>
    </xf>
    <xf numFmtId="0" fontId="5" fillId="6" borderId="4" xfId="1" applyFont="1" applyFill="1" applyBorder="1" applyAlignment="1" applyProtection="1">
      <alignment horizontal="center" wrapText="1"/>
      <protection hidden="1"/>
    </xf>
    <xf numFmtId="0" fontId="9" fillId="0" borderId="0" xfId="1" applyFont="1" applyFill="1" applyBorder="1" applyAlignment="1" applyProtection="1">
      <alignment horizontal="center"/>
      <protection hidden="1"/>
    </xf>
    <xf numFmtId="0" fontId="9" fillId="7" borderId="0" xfId="1" applyFont="1" applyFill="1" applyBorder="1" applyAlignment="1" applyProtection="1">
      <alignment horizontal="center"/>
      <protection hidden="1"/>
    </xf>
    <xf numFmtId="0" fontId="10" fillId="0" borderId="0" xfId="0" applyFont="1" applyFill="1" applyProtection="1">
      <alignment vertical="center"/>
      <protection hidden="1"/>
    </xf>
    <xf numFmtId="0" fontId="11" fillId="0" borderId="0" xfId="0" applyFont="1" applyProtection="1">
      <alignment vertical="center"/>
      <protection hidden="1"/>
    </xf>
    <xf numFmtId="0" fontId="10" fillId="0" borderId="0" xfId="0" applyFont="1" applyFill="1" applyBorder="1" applyProtection="1">
      <alignment vertical="center"/>
      <protection hidden="1"/>
    </xf>
    <xf numFmtId="0" fontId="11" fillId="0" borderId="0" xfId="0" applyFont="1" applyBorder="1" applyProtection="1">
      <alignment vertical="center"/>
      <protection hidden="1"/>
    </xf>
    <xf numFmtId="0" fontId="10" fillId="7" borderId="0" xfId="0" applyFont="1" applyFill="1" applyBorder="1" applyProtection="1">
      <alignment vertical="center"/>
      <protection hidden="1"/>
    </xf>
    <xf numFmtId="0" fontId="11" fillId="7" borderId="0" xfId="0" applyFont="1" applyFill="1" applyProtection="1">
      <alignment vertical="center"/>
      <protection hidden="1"/>
    </xf>
    <xf numFmtId="0" fontId="10" fillId="0" borderId="0" xfId="0" applyFont="1" applyBorder="1" applyProtection="1">
      <alignment vertical="center"/>
      <protection hidden="1"/>
    </xf>
    <xf numFmtId="0" fontId="12" fillId="0" borderId="0" xfId="2" applyFont="1" applyFill="1" applyAlignment="1" applyProtection="1">
      <alignment vertical="center"/>
      <protection hidden="1"/>
    </xf>
    <xf numFmtId="0" fontId="11" fillId="0" borderId="0" xfId="0" applyNumberFormat="1" applyFont="1" applyProtection="1">
      <alignment vertical="center"/>
      <protection hidden="1"/>
    </xf>
    <xf numFmtId="0" fontId="11" fillId="0" borderId="1" xfId="1" applyFont="1" applyBorder="1" applyAlignment="1" applyProtection="1">
      <alignment horizontal="left"/>
      <protection hidden="1"/>
    </xf>
    <xf numFmtId="0" fontId="13" fillId="0" borderId="1" xfId="1" applyFont="1" applyFill="1" applyBorder="1" applyAlignment="1" applyProtection="1">
      <alignment horizontal="left" wrapText="1"/>
      <protection hidden="1"/>
    </xf>
    <xf numFmtId="0" fontId="11" fillId="0" borderId="0" xfId="0" applyFont="1">
      <alignment vertical="center"/>
    </xf>
    <xf numFmtId="0" fontId="5" fillId="18" borderId="2" xfId="1" applyFont="1" applyFill="1" applyBorder="1" applyAlignment="1" applyProtection="1">
      <alignment horizontal="center" wrapText="1"/>
      <protection hidden="1"/>
    </xf>
    <xf numFmtId="0" fontId="5" fillId="18" borderId="3" xfId="1" applyFont="1" applyFill="1" applyBorder="1" applyAlignment="1" applyProtection="1">
      <alignment horizontal="center" wrapText="1"/>
      <protection hidden="1"/>
    </xf>
    <xf numFmtId="0" fontId="5" fillId="18" borderId="5" xfId="1" applyFont="1" applyFill="1" applyBorder="1" applyAlignment="1" applyProtection="1">
      <alignment horizontal="center" wrapText="1"/>
      <protection hidden="1"/>
    </xf>
    <xf numFmtId="0" fontId="5" fillId="18" borderId="7" xfId="1" applyFont="1" applyFill="1" applyBorder="1" applyAlignment="1" applyProtection="1">
      <alignment horizontal="center" wrapText="1"/>
      <protection hidden="1"/>
    </xf>
    <xf numFmtId="0" fontId="5" fillId="18" borderId="8" xfId="1" applyFont="1" applyFill="1" applyBorder="1" applyAlignment="1" applyProtection="1">
      <alignment horizontal="center" wrapText="1"/>
      <protection hidden="1"/>
    </xf>
    <xf numFmtId="0" fontId="5" fillId="18" borderId="9" xfId="1" applyFont="1" applyFill="1" applyBorder="1" applyAlignment="1" applyProtection="1">
      <alignment horizontal="center" wrapText="1"/>
      <protection hidden="1"/>
    </xf>
    <xf numFmtId="0" fontId="15" fillId="21" borderId="1" xfId="1" applyFont="1" applyFill="1" applyBorder="1" applyAlignment="1" applyProtection="1">
      <alignment horizontal="center" wrapText="1"/>
      <protection hidden="1"/>
    </xf>
    <xf numFmtId="0" fontId="17" fillId="0" borderId="0" xfId="0" applyFont="1" applyAlignment="1">
      <alignment horizontal="right" vertical="center"/>
    </xf>
    <xf numFmtId="0" fontId="16" fillId="20" borderId="1" xfId="0" applyFont="1" applyFill="1" applyBorder="1" applyProtection="1">
      <alignment vertical="center"/>
      <protection locked="0"/>
    </xf>
    <xf numFmtId="0" fontId="3" fillId="9" borderId="18" xfId="0" applyFont="1" applyFill="1" applyBorder="1" applyAlignment="1">
      <alignment horizontal="center" vertical="center"/>
    </xf>
    <xf numFmtId="0" fontId="14" fillId="6" borderId="0" xfId="0" applyFont="1" applyFill="1" applyProtection="1">
      <alignment vertical="center"/>
      <protection hidden="1"/>
    </xf>
    <xf numFmtId="0" fontId="11" fillId="6" borderId="0" xfId="0" applyFont="1" applyFill="1" applyProtection="1">
      <alignment vertical="center"/>
      <protection hidden="1"/>
    </xf>
    <xf numFmtId="0" fontId="0" fillId="6" borderId="0" xfId="0" applyFill="1" applyProtection="1">
      <alignment vertical="center"/>
      <protection hidden="1"/>
    </xf>
    <xf numFmtId="0" fontId="14" fillId="6" borderId="0" xfId="0" applyFont="1" applyFill="1" applyBorder="1" applyProtection="1">
      <alignment vertical="center"/>
      <protection hidden="1"/>
    </xf>
    <xf numFmtId="0" fontId="10" fillId="6" borderId="0" xfId="0" applyFont="1" applyFill="1" applyBorder="1" applyProtection="1">
      <alignment vertical="center"/>
      <protection hidden="1"/>
    </xf>
    <xf numFmtId="0" fontId="9" fillId="6" borderId="0" xfId="1" applyFont="1" applyFill="1" applyBorder="1" applyAlignment="1" applyProtection="1">
      <alignment horizontal="center"/>
      <protection hidden="1"/>
    </xf>
    <xf numFmtId="0" fontId="10" fillId="0" borderId="0" xfId="0" applyFont="1" applyFill="1" applyBorder="1" applyAlignment="1" applyProtection="1">
      <alignment horizontal="center" vertical="center"/>
      <protection hidden="1"/>
    </xf>
    <xf numFmtId="0" fontId="10" fillId="6" borderId="0" xfId="0" applyFont="1" applyFill="1" applyBorder="1" applyAlignment="1" applyProtection="1">
      <alignment horizontal="center" vertical="center"/>
      <protection hidden="1"/>
    </xf>
    <xf numFmtId="0" fontId="11" fillId="6" borderId="0" xfId="0" applyFont="1" applyFill="1">
      <alignment vertical="center"/>
    </xf>
    <xf numFmtId="0" fontId="0" fillId="6" borderId="0" xfId="0" applyFill="1">
      <alignment vertical="center"/>
    </xf>
    <xf numFmtId="0" fontId="0" fillId="18" borderId="0" xfId="0" applyFill="1" applyProtection="1">
      <alignment vertical="center"/>
      <protection hidden="1"/>
    </xf>
    <xf numFmtId="0" fontId="16" fillId="18" borderId="0" xfId="0" applyFont="1" applyFill="1" applyProtection="1">
      <alignment vertical="center"/>
      <protection hidden="1"/>
    </xf>
    <xf numFmtId="0" fontId="3" fillId="18" borderId="3" xfId="0" applyFont="1" applyFill="1" applyBorder="1" applyAlignment="1">
      <alignment horizontal="left" vertical="top"/>
    </xf>
    <xf numFmtId="0" fontId="3" fillId="18" borderId="1" xfId="0" applyFont="1" applyFill="1" applyBorder="1" applyAlignment="1">
      <alignment horizontal="left" vertical="top"/>
    </xf>
    <xf numFmtId="0" fontId="0" fillId="18" borderId="1" xfId="0" applyFill="1" applyBorder="1" applyProtection="1">
      <alignment vertical="center"/>
      <protection locked="0"/>
    </xf>
    <xf numFmtId="9" fontId="3" fillId="18" borderId="1" xfId="0" applyNumberFormat="1" applyFont="1" applyFill="1" applyBorder="1" applyAlignment="1">
      <alignment horizontal="left" vertical="top"/>
    </xf>
    <xf numFmtId="0" fontId="3" fillId="18" borderId="24" xfId="0" applyFont="1" applyFill="1" applyBorder="1" applyAlignment="1">
      <alignment horizontal="left" vertical="top"/>
    </xf>
    <xf numFmtId="0" fontId="3" fillId="18" borderId="22" xfId="0" applyFont="1" applyFill="1" applyBorder="1" applyAlignment="1">
      <alignment horizontal="left" vertical="top"/>
    </xf>
    <xf numFmtId="0" fontId="3" fillId="9" borderId="17" xfId="0" applyFont="1" applyFill="1" applyBorder="1" applyAlignment="1">
      <alignment horizontal="center" vertical="center"/>
    </xf>
    <xf numFmtId="0" fontId="3" fillId="0" borderId="13" xfId="0" applyFont="1" applyBorder="1" applyAlignment="1">
      <alignment horizontal="left" vertical="top" wrapText="1"/>
    </xf>
    <xf numFmtId="0" fontId="14" fillId="23" borderId="15" xfId="0" applyFont="1" applyFill="1" applyBorder="1">
      <alignment vertical="center"/>
    </xf>
    <xf numFmtId="0" fontId="11" fillId="14" borderId="26" xfId="0" applyFont="1" applyFill="1" applyBorder="1">
      <alignment vertical="center"/>
    </xf>
    <xf numFmtId="0" fontId="11" fillId="23" borderId="26" xfId="0" applyFont="1" applyFill="1" applyBorder="1">
      <alignment vertical="center"/>
    </xf>
    <xf numFmtId="0" fontId="11" fillId="14" borderId="27" xfId="0" applyFont="1" applyFill="1" applyBorder="1" applyAlignment="1">
      <alignment horizontal="left" vertical="center"/>
    </xf>
    <xf numFmtId="0" fontId="14" fillId="6" borderId="15" xfId="0" applyFont="1" applyFill="1" applyBorder="1" applyAlignment="1">
      <alignment horizontal="center" vertical="center"/>
    </xf>
    <xf numFmtId="0" fontId="14" fillId="6" borderId="18" xfId="0" applyFont="1" applyFill="1" applyBorder="1" applyAlignment="1">
      <alignment horizontal="center" vertical="center"/>
    </xf>
    <xf numFmtId="0" fontId="14" fillId="6" borderId="17" xfId="0" applyFont="1" applyFill="1" applyBorder="1" applyAlignment="1">
      <alignment horizontal="center" vertical="center"/>
    </xf>
    <xf numFmtId="0" fontId="14" fillId="6" borderId="19" xfId="0" applyFont="1" applyFill="1" applyBorder="1" applyAlignment="1" applyProtection="1">
      <alignment horizontal="left" vertical="center"/>
      <protection hidden="1"/>
    </xf>
    <xf numFmtId="0" fontId="11" fillId="6" borderId="21" xfId="0" applyFont="1" applyFill="1" applyBorder="1" applyAlignment="1">
      <alignment horizontal="center" vertical="center"/>
    </xf>
    <xf numFmtId="0" fontId="11" fillId="6" borderId="13" xfId="0" applyFont="1" applyFill="1" applyBorder="1" applyAlignment="1">
      <alignment horizontal="center" vertical="top"/>
    </xf>
    <xf numFmtId="0" fontId="11" fillId="20" borderId="20" xfId="0" applyFont="1" applyFill="1" applyBorder="1" applyAlignment="1" applyProtection="1">
      <alignment horizontal="left" vertical="top" wrapText="1"/>
      <protection hidden="1"/>
    </xf>
    <xf numFmtId="0" fontId="19" fillId="10" borderId="2" xfId="0" applyFont="1" applyFill="1" applyBorder="1" applyAlignment="1">
      <alignment horizontal="center" vertical="center"/>
    </xf>
    <xf numFmtId="1" fontId="14" fillId="24" borderId="1" xfId="0" applyNumberFormat="1" applyFont="1" applyFill="1" applyBorder="1" applyAlignment="1">
      <alignment horizontal="center" vertical="top" wrapText="1"/>
    </xf>
    <xf numFmtId="1" fontId="14" fillId="24" borderId="7" xfId="0" applyNumberFormat="1" applyFont="1" applyFill="1" applyBorder="1" applyAlignment="1">
      <alignment horizontal="center" vertical="top"/>
    </xf>
    <xf numFmtId="1" fontId="14" fillId="24" borderId="14" xfId="0" applyNumberFormat="1" applyFont="1" applyFill="1" applyBorder="1" applyAlignment="1">
      <alignment horizontal="center" vertical="top"/>
    </xf>
    <xf numFmtId="1" fontId="14" fillId="24" borderId="22" xfId="0" applyNumberFormat="1" applyFont="1" applyFill="1" applyBorder="1" applyAlignment="1">
      <alignment horizontal="center" vertical="top" wrapText="1"/>
    </xf>
    <xf numFmtId="1" fontId="14" fillId="24" borderId="23" xfId="0" applyNumberFormat="1" applyFont="1" applyFill="1" applyBorder="1" applyAlignment="1">
      <alignment horizontal="center" vertical="top"/>
    </xf>
    <xf numFmtId="0" fontId="1" fillId="0" borderId="16" xfId="0" applyFont="1" applyBorder="1" applyAlignment="1">
      <alignment horizontal="left" vertical="top" wrapText="1"/>
    </xf>
    <xf numFmtId="0" fontId="1" fillId="0" borderId="28" xfId="0" applyFont="1" applyBorder="1" applyAlignment="1">
      <alignment horizontal="left" vertical="top" wrapText="1"/>
    </xf>
    <xf numFmtId="0" fontId="1" fillId="0" borderId="1" xfId="0" applyFont="1" applyBorder="1" applyAlignment="1">
      <alignment horizontal="left" vertical="top" wrapText="1"/>
    </xf>
    <xf numFmtId="0" fontId="1" fillId="0" borderId="20" xfId="0" applyFont="1" applyBorder="1" applyAlignment="1">
      <alignment horizontal="left" vertical="top" wrapText="1"/>
    </xf>
    <xf numFmtId="0" fontId="1" fillId="0" borderId="22" xfId="0" applyFont="1" applyBorder="1" applyAlignment="1">
      <alignment horizontal="left" vertical="top" wrapText="1"/>
    </xf>
    <xf numFmtId="0" fontId="1" fillId="0" borderId="29" xfId="0" applyFont="1" applyBorder="1" applyAlignment="1">
      <alignment horizontal="left" vertical="top" wrapText="1"/>
    </xf>
    <xf numFmtId="0" fontId="11" fillId="0" borderId="0" xfId="0" applyFont="1" applyAlignment="1">
      <alignment horizontal="center" vertical="center"/>
    </xf>
    <xf numFmtId="0" fontId="0" fillId="22" borderId="0" xfId="0" applyFill="1">
      <alignment vertical="center"/>
    </xf>
    <xf numFmtId="0" fontId="0" fillId="22" borderId="0" xfId="0" applyFill="1" applyAlignment="1">
      <alignment horizontal="left" vertical="center"/>
    </xf>
    <xf numFmtId="0" fontId="0" fillId="0" borderId="1" xfId="0" applyBorder="1" applyAlignment="1" applyProtection="1">
      <alignment horizontal="center" vertical="center"/>
      <protection locked="0"/>
    </xf>
    <xf numFmtId="0" fontId="14" fillId="14" borderId="15" xfId="0" applyFont="1" applyFill="1" applyBorder="1">
      <alignment vertical="center"/>
    </xf>
    <xf numFmtId="0" fontId="14" fillId="16" borderId="7" xfId="0" applyFont="1" applyFill="1" applyBorder="1" applyAlignment="1">
      <alignment horizontal="left" vertical="center"/>
    </xf>
    <xf numFmtId="0" fontId="14" fillId="8" borderId="15"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17" xfId="0" applyFont="1" applyFill="1" applyBorder="1" applyAlignment="1">
      <alignment horizontal="center" vertical="center"/>
    </xf>
    <xf numFmtId="0" fontId="14" fillId="8" borderId="19" xfId="0" applyFont="1" applyFill="1" applyBorder="1" applyAlignment="1" applyProtection="1">
      <alignment horizontal="left" vertical="center"/>
      <protection hidden="1"/>
    </xf>
    <xf numFmtId="0" fontId="21" fillId="10" borderId="2" xfId="0" applyFont="1" applyFill="1" applyBorder="1" applyAlignment="1">
      <alignment horizontal="center" vertical="center"/>
    </xf>
    <xf numFmtId="164" fontId="11" fillId="6" borderId="1" xfId="0" applyNumberFormat="1" applyFont="1" applyFill="1" applyBorder="1" applyAlignment="1">
      <alignment horizontal="left" vertical="top"/>
    </xf>
    <xf numFmtId="0" fontId="9" fillId="0" borderId="0" xfId="1" applyFont="1" applyFill="1" applyBorder="1" applyAlignment="1" applyProtection="1">
      <alignment horizontal="center"/>
      <protection hidden="1"/>
    </xf>
    <xf numFmtId="0" fontId="14" fillId="5" borderId="2" xfId="0" applyFont="1" applyFill="1" applyBorder="1" applyAlignment="1" applyProtection="1">
      <alignment horizontal="center" vertical="center"/>
      <protection hidden="1"/>
    </xf>
    <xf numFmtId="0" fontId="14" fillId="5" borderId="4" xfId="0" applyFont="1" applyFill="1" applyBorder="1" applyAlignment="1" applyProtection="1">
      <alignment horizontal="center" vertical="center"/>
      <protection hidden="1"/>
    </xf>
    <xf numFmtId="0" fontId="14" fillId="5" borderId="5" xfId="0" applyFont="1" applyFill="1" applyBorder="1" applyAlignment="1" applyProtection="1">
      <alignment horizontal="center" vertical="center"/>
      <protection hidden="1"/>
    </xf>
    <xf numFmtId="0" fontId="14" fillId="5" borderId="6" xfId="0" applyFont="1" applyFill="1" applyBorder="1" applyAlignment="1" applyProtection="1">
      <alignment horizontal="center" vertical="center"/>
      <protection hidden="1"/>
    </xf>
    <xf numFmtId="0" fontId="14" fillId="5" borderId="7" xfId="0" applyFont="1" applyFill="1" applyBorder="1" applyAlignment="1" applyProtection="1">
      <alignment horizontal="center" vertical="center"/>
      <protection hidden="1"/>
    </xf>
    <xf numFmtId="0" fontId="14" fillId="5" borderId="9" xfId="0" applyFont="1" applyFill="1" applyBorder="1" applyAlignment="1" applyProtection="1">
      <alignment horizontal="center" vertical="center"/>
      <protection hidden="1"/>
    </xf>
    <xf numFmtId="0" fontId="9" fillId="0" borderId="0" xfId="1" applyFont="1" applyFill="1" applyBorder="1" applyAlignment="1" applyProtection="1">
      <alignment horizontal="center"/>
      <protection hidden="1"/>
    </xf>
    <xf numFmtId="0" fontId="15" fillId="21" borderId="10" xfId="1" applyFont="1" applyFill="1" applyBorder="1" applyAlignment="1" applyProtection="1">
      <alignment horizontal="center" vertical="center" wrapText="1"/>
      <protection hidden="1"/>
    </xf>
    <xf numFmtId="0" fontId="15" fillId="21" borderId="11" xfId="1" applyFont="1" applyFill="1" applyBorder="1" applyAlignment="1" applyProtection="1">
      <alignment horizontal="center" vertical="center" wrapText="1"/>
      <protection hidden="1"/>
    </xf>
    <xf numFmtId="0" fontId="15" fillId="21" borderId="12" xfId="1" applyFont="1" applyFill="1" applyBorder="1" applyAlignment="1" applyProtection="1">
      <alignment horizontal="center" vertical="center" wrapText="1"/>
      <protection hidden="1"/>
    </xf>
    <xf numFmtId="0" fontId="5" fillId="2" borderId="1" xfId="1" applyFont="1" applyFill="1" applyBorder="1" applyAlignment="1" applyProtection="1">
      <alignment horizontal="center" wrapText="1"/>
      <protection hidden="1"/>
    </xf>
    <xf numFmtId="0" fontId="15" fillId="21" borderId="1" xfId="1" applyFont="1" applyFill="1" applyBorder="1" applyAlignment="1" applyProtection="1">
      <alignment horizontal="center" vertical="center" wrapText="1"/>
      <protection hidden="1"/>
    </xf>
    <xf numFmtId="0" fontId="5" fillId="4" borderId="1" xfId="1" applyFont="1" applyFill="1" applyBorder="1" applyAlignment="1" applyProtection="1">
      <alignment horizontal="center" wrapText="1"/>
      <protection hidden="1"/>
    </xf>
    <xf numFmtId="0" fontId="20" fillId="24" borderId="14" xfId="0" applyFont="1" applyFill="1" applyBorder="1" applyAlignment="1">
      <alignment horizontal="left" vertical="center" wrapText="1"/>
    </xf>
    <xf numFmtId="0" fontId="20" fillId="24" borderId="13" xfId="0" applyFont="1" applyFill="1" applyBorder="1" applyAlignment="1">
      <alignment horizontal="left" vertical="center" wrapText="1"/>
    </xf>
    <xf numFmtId="0" fontId="1" fillId="24" borderId="23" xfId="0" applyFont="1" applyFill="1" applyBorder="1" applyAlignment="1">
      <alignment horizontal="left" vertical="center" wrapText="1"/>
    </xf>
    <xf numFmtId="0" fontId="1" fillId="24" borderId="25" xfId="0" applyFont="1" applyFill="1" applyBorder="1" applyAlignment="1">
      <alignment horizontal="left" vertical="center" wrapText="1"/>
    </xf>
    <xf numFmtId="0" fontId="19" fillId="10" borderId="14" xfId="0" applyFont="1" applyFill="1" applyBorder="1" applyAlignment="1">
      <alignment horizontal="center" vertical="center"/>
    </xf>
    <xf numFmtId="0" fontId="19" fillId="10" borderId="13" xfId="0" applyFont="1" applyFill="1" applyBorder="1" applyAlignment="1">
      <alignment horizontal="center" vertical="center"/>
    </xf>
    <xf numFmtId="0" fontId="1" fillId="24" borderId="14" xfId="0" applyFont="1" applyFill="1" applyBorder="1" applyAlignment="1">
      <alignment horizontal="left" vertical="center" wrapText="1"/>
    </xf>
    <xf numFmtId="0" fontId="18" fillId="0" borderId="13" xfId="0" applyFont="1" applyBorder="1">
      <alignment vertical="center"/>
    </xf>
    <xf numFmtId="0" fontId="1" fillId="24" borderId="13" xfId="0" applyFont="1" applyFill="1" applyBorder="1" applyAlignment="1">
      <alignment horizontal="left" vertical="center" wrapText="1"/>
    </xf>
    <xf numFmtId="0" fontId="14" fillId="16" borderId="7" xfId="0" applyFont="1" applyFill="1" applyBorder="1" applyAlignment="1">
      <alignment horizontal="center" vertical="center"/>
    </xf>
    <xf numFmtId="0" fontId="11" fillId="0" borderId="13" xfId="0" applyFont="1" applyBorder="1" applyProtection="1">
      <alignment vertical="center"/>
      <protection hidden="1"/>
    </xf>
    <xf numFmtId="0" fontId="14" fillId="6" borderId="1" xfId="0" applyFont="1" applyFill="1" applyBorder="1" applyAlignment="1">
      <alignment horizontal="right" vertical="center"/>
    </xf>
    <xf numFmtId="0" fontId="11" fillId="7" borderId="1" xfId="0" applyFont="1" applyFill="1" applyBorder="1" applyAlignment="1">
      <alignment horizontal="center" vertical="center"/>
    </xf>
    <xf numFmtId="0" fontId="8" fillId="6" borderId="1" xfId="0" applyFont="1" applyFill="1" applyBorder="1" applyAlignment="1" applyProtection="1">
      <alignment horizontal="left" vertical="center" wrapText="1"/>
      <protection hidden="1"/>
    </xf>
    <xf numFmtId="0" fontId="14" fillId="16" borderId="1" xfId="0" applyFont="1" applyFill="1" applyBorder="1" applyAlignment="1">
      <alignment horizontal="center" vertical="center"/>
    </xf>
    <xf numFmtId="0" fontId="14" fillId="16" borderId="14" xfId="0" applyFont="1" applyFill="1" applyBorder="1" applyAlignment="1">
      <alignment horizontal="left" vertical="center"/>
    </xf>
    <xf numFmtId="0" fontId="14" fillId="16" borderId="13" xfId="0" applyFont="1" applyFill="1" applyBorder="1" applyAlignment="1">
      <alignment horizontal="left" vertical="center"/>
    </xf>
    <xf numFmtId="0" fontId="2" fillId="0" borderId="0" xfId="2" applyAlignment="1" applyProtection="1">
      <alignment vertical="center"/>
    </xf>
    <xf numFmtId="0" fontId="24" fillId="16" borderId="7" xfId="0" applyFont="1" applyFill="1" applyBorder="1" applyAlignment="1">
      <alignment horizontal="left" vertical="center" wrapText="1"/>
    </xf>
    <xf numFmtId="0" fontId="23" fillId="23" borderId="8" xfId="0" applyFont="1" applyFill="1" applyBorder="1" applyAlignment="1">
      <alignment horizontal="center" vertical="center" wrapText="1"/>
    </xf>
    <xf numFmtId="0" fontId="23" fillId="23" borderId="9" xfId="0" applyFont="1" applyFill="1" applyBorder="1" applyAlignment="1">
      <alignment horizontal="center" vertical="center" wrapText="1"/>
    </xf>
    <xf numFmtId="0" fontId="25" fillId="23" borderId="26" xfId="2" applyFont="1" applyFill="1" applyBorder="1" applyAlignment="1" applyProtection="1">
      <alignment vertical="center"/>
    </xf>
    <xf numFmtId="0" fontId="8" fillId="0" borderId="3" xfId="0" applyFont="1" applyBorder="1" applyAlignment="1">
      <alignment horizontal="left" vertical="center" wrapText="1"/>
    </xf>
    <xf numFmtId="0" fontId="8" fillId="0" borderId="0" xfId="0" applyFont="1" applyAlignment="1">
      <alignment horizontal="left" vertical="center"/>
    </xf>
    <xf numFmtId="0" fontId="8" fillId="0" borderId="30" xfId="0" applyFont="1" applyBorder="1" applyAlignment="1">
      <alignment horizontal="left" vertical="center"/>
    </xf>
  </cellXfs>
  <cellStyles count="3">
    <cellStyle name="Hipervínculo" xfId="2" builtinId="8"/>
    <cellStyle name="Normal" xfId="0" builtinId="0"/>
    <cellStyle name="표준_Sheet1" xfId="1"/>
  </cellStyles>
  <dxfs count="4">
    <dxf>
      <fill>
        <patternFill>
          <bgColor indexed="53"/>
        </patternFill>
      </fill>
    </dxf>
    <dxf>
      <font>
        <color indexed="9"/>
      </font>
      <fill>
        <patternFill>
          <bgColor indexed="10"/>
        </patternFill>
      </fill>
    </dxf>
    <dxf>
      <fill>
        <patternFill>
          <bgColor rgb="FF92D050"/>
        </patternFill>
      </fill>
    </dxf>
    <dxf>
      <fill>
        <patternFill>
          <bgColor rgb="FFFFFF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nfo@evaluacionderiesgoslaborales.com" TargetMode="External"/><Relationship Id="rId2" Type="http://schemas.openxmlformats.org/officeDocument/2006/relationships/hyperlink" Target="https://www.mscbs.gob.es/profesionales/saludPublica/ccayes/alertasActual/nCov/documentos/Proteccion_Trabajadores_SARS-CoV-2.pdf" TargetMode="External"/><Relationship Id="rId1" Type="http://schemas.openxmlformats.org/officeDocument/2006/relationships/hyperlink" Target="https://www.mscbs.gob.es/profesionales/saludPublica/ccayes/alertasActual/nCov/home.ht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V320"/>
  <sheetViews>
    <sheetView tabSelected="1" workbookViewId="0">
      <pane ySplit="11" topLeftCell="A12" activePane="bottomLeft" state="frozen"/>
      <selection pane="bottomLeft" activeCell="G2" sqref="G2"/>
    </sheetView>
  </sheetViews>
  <sheetFormatPr baseColWidth="10" defaultRowHeight="13.5"/>
  <cols>
    <col min="1" max="1" width="6.33203125" customWidth="1"/>
    <col min="2" max="2" width="19" customWidth="1"/>
    <col min="3" max="3" width="16.5546875" customWidth="1"/>
    <col min="4" max="4" width="13.77734375" customWidth="1"/>
    <col min="5" max="5" width="32.5546875" customWidth="1"/>
    <col min="6" max="6" width="20.33203125" customWidth="1"/>
    <col min="7" max="7" width="60.5546875" customWidth="1"/>
    <col min="8" max="8" width="7.33203125" customWidth="1"/>
    <col min="9" max="9" width="80" style="15" customWidth="1"/>
    <col min="10" max="53" width="18.21875" hidden="1" customWidth="1"/>
    <col min="54" max="54" width="18.21875" customWidth="1"/>
  </cols>
  <sheetData>
    <row r="1" spans="1:74" ht="52.5" customHeight="1">
      <c r="A1" s="81" t="s">
        <v>159</v>
      </c>
      <c r="B1" s="83"/>
      <c r="C1" s="83"/>
      <c r="D1" s="83"/>
      <c r="E1" s="151" t="s">
        <v>155</v>
      </c>
      <c r="F1" s="83"/>
      <c r="G1" s="141" t="s">
        <v>96</v>
      </c>
      <c r="H1" s="142">
        <v>21</v>
      </c>
      <c r="I1" s="143" t="s">
        <v>160</v>
      </c>
      <c r="J1">
        <f>IF(H1&lt;1,1,H1)</f>
        <v>21</v>
      </c>
      <c r="BC1" s="147" t="s">
        <v>149</v>
      </c>
    </row>
    <row r="2" spans="1:74" ht="81" customHeight="1">
      <c r="A2" s="149" t="s">
        <v>154</v>
      </c>
      <c r="B2" s="149"/>
      <c r="C2" s="149"/>
      <c r="D2" s="149"/>
      <c r="E2" s="149"/>
      <c r="F2" s="150"/>
      <c r="G2" s="141" t="s">
        <v>161</v>
      </c>
      <c r="H2" s="142">
        <v>7</v>
      </c>
      <c r="I2" s="143" t="s">
        <v>162</v>
      </c>
      <c r="J2" s="140">
        <f>IF(H2&lt;1,J1,IF(H2&gt;J1,J1,H2))</f>
        <v>7</v>
      </c>
      <c r="BC2" t="s">
        <v>150</v>
      </c>
      <c r="BE2" s="147" t="s">
        <v>151</v>
      </c>
    </row>
    <row r="3" spans="1:74" s="1" customFormat="1" ht="53.25" customHeight="1">
      <c r="A3" s="92" t="s">
        <v>72</v>
      </c>
      <c r="B3" s="134" t="s">
        <v>67</v>
      </c>
      <c r="C3" s="135"/>
      <c r="D3" s="145" t="s">
        <v>68</v>
      </c>
      <c r="E3" s="146"/>
      <c r="F3" s="144" t="s">
        <v>94</v>
      </c>
      <c r="G3" s="139" t="s">
        <v>97</v>
      </c>
      <c r="H3" s="109" t="s">
        <v>95</v>
      </c>
      <c r="I3" s="148" t="str">
        <f>"OBS: (Para los "&amp;IF((COUNTIF(H$13:H$312,$A6)+COUNTIF(H$13:H$312,$A7))&gt;0,COUNTIF(H$13:H$312,$A6)+COUNTIF(H$13:H$312,$A7)&amp;" con ","")&amp;"resultado ER 3 o 4 debe indicarse la accion tomada: teletrabajo, modificacion/cambio de puesto, PREL, IT, etc.)  a continuación se archiva para dejar constancia de la ER Inicial y se REALIZA UNA NUEVA ER para recalcular necesidades EPIS en situació final"</f>
        <v>OBS: (Para los 4 con resultado ER 3 o 4 debe indicarse la accion tomada: teletrabajo, modificacion/cambio de puesto, PREL, IT, etc.)  a continuación se archiva para dejar constancia de la ER Inicial y se REALIZA UNA NUEVA ER para recalcular necesidades EPIS en situació final</v>
      </c>
      <c r="J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row>
    <row r="4" spans="1:74" s="1" customFormat="1" ht="15.75" customHeight="1">
      <c r="A4" s="92">
        <v>1</v>
      </c>
      <c r="B4" s="115">
        <f>COUNTIF(H$13:H$67,$A4)/COUNTIF(H$13:H$67,"&gt;0")</f>
        <v>0.9</v>
      </c>
      <c r="C4" s="92" t="str">
        <f>COUNTIF(H$13:H$312,$A4)&amp;" Efectivos"</f>
        <v>45 Efectivos</v>
      </c>
      <c r="D4" s="136" t="s">
        <v>98</v>
      </c>
      <c r="E4" s="137"/>
      <c r="F4" s="93">
        <f>$N$314</f>
        <v>1</v>
      </c>
      <c r="G4" s="93">
        <f>$N$319</f>
        <v>44</v>
      </c>
      <c r="H4" s="94">
        <f>$N$314*J1+INT($N$319*J1/J2)</f>
        <v>153</v>
      </c>
      <c r="I4" s="152" t="s">
        <v>163</v>
      </c>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row>
    <row r="5" spans="1:74" s="1" customFormat="1" ht="15.75" customHeight="1">
      <c r="A5" s="92">
        <v>2</v>
      </c>
      <c r="B5" s="115">
        <f>COUNTIF(H$13:H$67,$A5)/COUNTIF(H$13:H$67,"&gt;0")</f>
        <v>0.02</v>
      </c>
      <c r="C5" s="92" t="str">
        <f>COUNTIF(H$13:H$312,$A5)&amp;" Efectivos"</f>
        <v>1 Efectivos</v>
      </c>
      <c r="D5" s="136" t="s">
        <v>91</v>
      </c>
      <c r="E5" s="137"/>
      <c r="F5" s="93">
        <f>$O$314</f>
        <v>5</v>
      </c>
      <c r="G5" s="93"/>
      <c r="H5" s="95">
        <f>F5*J1</f>
        <v>105</v>
      </c>
      <c r="I5" s="153"/>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row>
    <row r="6" spans="1:74" s="1" customFormat="1" ht="15.75" customHeight="1">
      <c r="A6" s="92">
        <v>3</v>
      </c>
      <c r="B6" s="115">
        <f>COUNTIF(H$13:H$67,$A6)/COUNTIF(H$13:H$67,"&gt;0")</f>
        <v>0.04</v>
      </c>
      <c r="C6" s="92" t="str">
        <f>COUNTIF(H$13:H$312,$A6)&amp;" Efectivos"</f>
        <v>2 Efectivos</v>
      </c>
      <c r="D6" s="136" t="s">
        <v>164</v>
      </c>
      <c r="E6" s="138"/>
      <c r="F6" s="93">
        <f>$P$314</f>
        <v>4</v>
      </c>
      <c r="G6" s="93">
        <f>$P$319</f>
        <v>44</v>
      </c>
      <c r="H6" s="95">
        <f>$P$314*J1+INT($P$319*J1/J2)</f>
        <v>216</v>
      </c>
      <c r="I6" s="153"/>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row>
    <row r="7" spans="1:74" s="1" customFormat="1" ht="15.75" customHeight="1">
      <c r="A7" s="92">
        <v>4</v>
      </c>
      <c r="B7" s="115">
        <f>COUNTIF(H$13:H$67,$A7)/COUNTIF(H$13:H$67,"&gt;0")</f>
        <v>0.04</v>
      </c>
      <c r="C7" s="92" t="str">
        <f>COUNTIF(H$13:H$312,$A7)&amp;" Efectivos"</f>
        <v>2 Efectivos</v>
      </c>
      <c r="D7" s="136" t="s">
        <v>92</v>
      </c>
      <c r="E7" s="138"/>
      <c r="F7" s="93">
        <f>$P$314</f>
        <v>4</v>
      </c>
      <c r="G7" s="93"/>
      <c r="H7" s="95">
        <f>F7*$J$1</f>
        <v>84</v>
      </c>
      <c r="I7" s="153"/>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row>
    <row r="8" spans="1:74" s="1" customFormat="1" ht="15.75" customHeight="1">
      <c r="A8" s="114" t="s">
        <v>42</v>
      </c>
      <c r="B8" s="114">
        <v>0</v>
      </c>
      <c r="C8" s="92" t="s">
        <v>71</v>
      </c>
      <c r="D8" s="130" t="s">
        <v>93</v>
      </c>
      <c r="E8" s="131"/>
      <c r="F8" s="93">
        <f>$R$314</f>
        <v>5</v>
      </c>
      <c r="G8" s="93"/>
      <c r="H8" s="95">
        <f>F8*$J$1</f>
        <v>105</v>
      </c>
      <c r="I8" s="153"/>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row>
    <row r="9" spans="1:74" s="1" customFormat="1" ht="26.25" customHeight="1" thickBot="1">
      <c r="A9" s="92"/>
      <c r="B9" s="92" t="s">
        <v>156</v>
      </c>
      <c r="C9" s="92" t="str">
        <f>COUNTIF(H$13:H$312,$A4)+COUNTIF(H$13:H$312,$A5)+COUNTIF(H$13:H$312,$A6)+COUNTIF(H$13:H$312,$A7)&amp;" efectivos"</f>
        <v>50 efectivos</v>
      </c>
      <c r="D9" s="132" t="s">
        <v>41</v>
      </c>
      <c r="E9" s="133"/>
      <c r="F9" s="96">
        <f>$S$314</f>
        <v>2</v>
      </c>
      <c r="G9" s="93"/>
      <c r="H9" s="97">
        <f>F9</f>
        <v>2</v>
      </c>
      <c r="I9" s="154"/>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row>
    <row r="10" spans="1:74" ht="16.5" thickBot="1">
      <c r="A10" s="108"/>
      <c r="B10" s="82"/>
      <c r="C10" s="82"/>
      <c r="D10" s="82"/>
      <c r="E10" s="82"/>
      <c r="F10" s="82"/>
      <c r="G10" s="82"/>
      <c r="H10" s="82"/>
      <c r="I10" s="84"/>
    </row>
    <row r="11" spans="1:74" ht="16.5" thickBot="1">
      <c r="A11" s="85" t="s">
        <v>165</v>
      </c>
      <c r="B11" s="86" t="s">
        <v>22</v>
      </c>
      <c r="C11" s="87" t="s">
        <v>35</v>
      </c>
      <c r="D11" s="87" t="s">
        <v>2</v>
      </c>
      <c r="E11" s="86" t="s">
        <v>65</v>
      </c>
      <c r="F11" s="86" t="s">
        <v>66</v>
      </c>
      <c r="G11" s="86" t="s">
        <v>59</v>
      </c>
      <c r="H11" s="86" t="s">
        <v>32</v>
      </c>
      <c r="I11" s="88" t="s">
        <v>0</v>
      </c>
    </row>
    <row r="12" spans="1:74" s="1" customFormat="1" ht="16.5" thickBot="1">
      <c r="A12" s="110"/>
      <c r="B12" s="111"/>
      <c r="C12" s="112"/>
      <c r="D12" s="112"/>
      <c r="E12" s="111"/>
      <c r="F12" s="111"/>
      <c r="G12" s="111"/>
      <c r="H12" s="111"/>
      <c r="I12" s="113"/>
      <c r="J12" s="79" t="s">
        <v>2</v>
      </c>
      <c r="K12" s="60" t="s">
        <v>16</v>
      </c>
      <c r="L12" s="60" t="s">
        <v>60</v>
      </c>
      <c r="M12" s="60" t="s">
        <v>59</v>
      </c>
      <c r="N12" s="59" t="s">
        <v>37</v>
      </c>
      <c r="O12" s="59" t="s">
        <v>166</v>
      </c>
      <c r="P12" s="59" t="s">
        <v>38</v>
      </c>
      <c r="Q12" s="59" t="s">
        <v>167</v>
      </c>
      <c r="R12" s="59" t="s">
        <v>89</v>
      </c>
      <c r="S12" s="59" t="s">
        <v>90</v>
      </c>
      <c r="T12" s="2"/>
      <c r="U12" s="4"/>
      <c r="V12" s="4"/>
      <c r="W12" s="129" t="s">
        <v>61</v>
      </c>
      <c r="X12" s="129"/>
      <c r="Y12" s="129"/>
      <c r="Z12" s="129"/>
      <c r="AA12" s="129"/>
      <c r="AB12" s="129"/>
      <c r="AC12" s="129"/>
      <c r="AD12" s="129"/>
      <c r="AE12" s="129"/>
      <c r="AF12" s="129"/>
      <c r="AG12" s="129"/>
      <c r="AH12" s="129"/>
      <c r="AI12" s="129"/>
      <c r="AJ12" s="129"/>
      <c r="AK12" s="129"/>
      <c r="AL12" s="129"/>
    </row>
    <row r="13" spans="1:74" s="1" customFormat="1" ht="32.25" customHeight="1">
      <c r="A13" s="89">
        <v>1</v>
      </c>
      <c r="B13" s="98" t="s">
        <v>99</v>
      </c>
      <c r="C13" s="98" t="s">
        <v>69</v>
      </c>
      <c r="D13" s="98" t="s">
        <v>31</v>
      </c>
      <c r="E13" s="98" t="s">
        <v>152</v>
      </c>
      <c r="F13" s="98" t="s">
        <v>157</v>
      </c>
      <c r="G13" s="99" t="s">
        <v>11</v>
      </c>
      <c r="H13" s="90">
        <f t="shared" ref="H13:H44" si="0">IFERROR(INDEX($W$16:$AL$33, (J13-1)*9+K13, (L13-1)*4+M13)," ")</f>
        <v>1</v>
      </c>
      <c r="I13" s="91" t="str">
        <f t="shared" ref="I13:I44" si="1">IFERROR(VLOOKUP(H13,$W$72:$AA$75,2,1)," ")</f>
        <v xml:space="preserve">No precisa ni adaptación ni cambio de puesto, permanece en su actividad laboral habitual.  </v>
      </c>
      <c r="J13" s="80">
        <f>INDEX($T$37:$U$38,MATCH(D13,$U$37:$U$38,0),1)</f>
        <v>2</v>
      </c>
      <c r="K13" s="17">
        <f>INDEX($T$41:$U$49,MATCH(E13,$U$41:$U$49,0),1)</f>
        <v>3</v>
      </c>
      <c r="L13" s="17">
        <f>INDEX($T$52:$U$55,MATCH(F13,$U$52:$U$55,0),1)</f>
        <v>1</v>
      </c>
      <c r="M13" s="16">
        <f>INDEX($T$58:$U$65,MATCH(G13,$U$58:$U$65,0),1)</f>
        <v>1</v>
      </c>
      <c r="N13" s="107" t="str">
        <f>IF(H13=" ",0,IF(C13=$U$69,IF(M13=1,1,0),IF(M13=1,"R",0)))</f>
        <v>R</v>
      </c>
      <c r="O13" s="107">
        <f>IF(H13=" ",0,IF(M13&gt;1,1,0))</f>
        <v>0</v>
      </c>
      <c r="P13" s="107" t="str">
        <f>IF(H13=" ",0,IF(M13&lt;4,IF(M13=1,IF(C13=$U$69,1,"R"),1),0) )</f>
        <v>R</v>
      </c>
      <c r="Q13" s="107">
        <f>IF(H13=" ",0,IF(M13=4,1,0))</f>
        <v>0</v>
      </c>
      <c r="R13" s="107">
        <f>IF(H13=" ",0,IF(M13&gt;2,1,0))</f>
        <v>0</v>
      </c>
      <c r="S13" s="107">
        <f>IF(H13=" ",0,IF(M13=4,1,0))</f>
        <v>0</v>
      </c>
      <c r="T13" s="2"/>
      <c r="U13" s="3"/>
      <c r="V13" s="4"/>
      <c r="W13" s="129">
        <v>1</v>
      </c>
      <c r="X13" s="129"/>
      <c r="Y13" s="129"/>
      <c r="Z13" s="129"/>
      <c r="AA13" s="129">
        <v>2</v>
      </c>
      <c r="AB13" s="129"/>
      <c r="AC13" s="129"/>
      <c r="AD13" s="129"/>
      <c r="AE13" s="129">
        <v>3</v>
      </c>
      <c r="AF13" s="129"/>
      <c r="AG13" s="129"/>
      <c r="AH13" s="129"/>
      <c r="AI13" s="129">
        <v>4</v>
      </c>
      <c r="AJ13" s="129"/>
      <c r="AK13" s="129"/>
      <c r="AL13" s="129"/>
      <c r="BB13" s="39"/>
      <c r="BC13" s="61" t="s">
        <v>2</v>
      </c>
      <c r="BD13" s="65"/>
      <c r="BE13" s="65"/>
      <c r="BF13" s="65"/>
      <c r="BG13" s="65"/>
      <c r="BH13" s="65"/>
      <c r="BI13" s="65"/>
      <c r="BJ13" s="65"/>
      <c r="BK13" s="65"/>
      <c r="BL13" s="65"/>
      <c r="BM13" s="65"/>
      <c r="BN13" s="65"/>
      <c r="BO13" s="65"/>
      <c r="BP13" s="65"/>
      <c r="BQ13" s="68"/>
      <c r="BR13" s="68"/>
      <c r="BS13" s="68"/>
      <c r="BT13" s="68"/>
      <c r="BU13" s="63"/>
      <c r="BV13" s="63"/>
    </row>
    <row r="14" spans="1:74" s="1" customFormat="1" ht="32.25" customHeight="1">
      <c r="A14" s="89">
        <v>2</v>
      </c>
      <c r="B14" s="100" t="s">
        <v>100</v>
      </c>
      <c r="C14" s="100" t="s">
        <v>70</v>
      </c>
      <c r="D14" s="100" t="s">
        <v>31</v>
      </c>
      <c r="E14" s="100" t="s">
        <v>153</v>
      </c>
      <c r="F14" s="100" t="s">
        <v>51</v>
      </c>
      <c r="G14" s="101" t="s">
        <v>11</v>
      </c>
      <c r="H14" s="90">
        <f t="shared" si="0"/>
        <v>1</v>
      </c>
      <c r="I14" s="91" t="str">
        <f t="shared" si="1"/>
        <v xml:space="preserve">No precisa ni adaptación ni cambio de puesto, permanece en su actividad laboral habitual.  </v>
      </c>
      <c r="J14" s="80">
        <f t="shared" ref="J14:J77" si="2">INDEX($T$37:$U$38,MATCH(D14,$U$37:$U$38,0),1)</f>
        <v>2</v>
      </c>
      <c r="K14" s="17">
        <f t="shared" ref="K14:K77" si="3">INDEX($T$41:$U$49,MATCH(E14,$U$41:$U$49,0),1)</f>
        <v>6</v>
      </c>
      <c r="L14" s="17">
        <f t="shared" ref="L14:L77" si="4">INDEX($T$52:$U$55,MATCH(F14,$U$52:$U$55,0),1)</f>
        <v>2</v>
      </c>
      <c r="M14" s="16">
        <f t="shared" ref="M14:M77" si="5">INDEX($T$58:$U$65,MATCH(G14,$U$58:$U$65,0),1)</f>
        <v>1</v>
      </c>
      <c r="N14" s="107">
        <f t="shared" ref="N14:N77" si="6">IF(H14=" ",0,IF(C14=$U$69,IF(M14=1,1,0),IF(M14=1,"R",0)))</f>
        <v>1</v>
      </c>
      <c r="O14" s="107">
        <f t="shared" ref="O14:O77" si="7">IF(H14=" ",0,IF(M14&gt;1,1,0))</f>
        <v>0</v>
      </c>
      <c r="P14" s="107">
        <f t="shared" ref="P14:P77" si="8">IF(H14=" ",0,IF(M14&lt;4,IF(M14=1,IF(C14=$U$69,1,"R"),1),0) )</f>
        <v>1</v>
      </c>
      <c r="Q14" s="107">
        <f t="shared" ref="Q14:Q77" si="9">IF(H14=" ",0,IF(M14=4,1,0))</f>
        <v>0</v>
      </c>
      <c r="R14" s="107">
        <f t="shared" ref="R14:R77" si="10">IF(H14=" ",0,IF(M14&gt;2,1,0))</f>
        <v>0</v>
      </c>
      <c r="S14" s="107">
        <f t="shared" ref="S14:S77" si="11">IF(H14=" ",0,IF(M14=4,1,0))</f>
        <v>0</v>
      </c>
      <c r="T14" s="2"/>
      <c r="U14" s="4"/>
      <c r="V14" s="4"/>
      <c r="W14" s="127" t="s">
        <v>15</v>
      </c>
      <c r="X14" s="127"/>
      <c r="Y14" s="127"/>
      <c r="Z14" s="127"/>
      <c r="AA14" s="127"/>
      <c r="AB14" s="127"/>
      <c r="AC14" s="127"/>
      <c r="AD14" s="127"/>
      <c r="AE14" s="127"/>
      <c r="AF14" s="127"/>
      <c r="AG14" s="127"/>
      <c r="AH14" s="127"/>
      <c r="AI14" s="127"/>
      <c r="AJ14" s="127"/>
      <c r="AK14" s="127"/>
      <c r="AL14" s="127"/>
      <c r="BB14" s="40">
        <v>1</v>
      </c>
      <c r="BC14" s="42" t="s">
        <v>3</v>
      </c>
      <c r="BD14" s="41"/>
      <c r="BE14" s="41"/>
      <c r="BF14" s="41"/>
      <c r="BG14" s="41"/>
      <c r="BH14" s="41"/>
      <c r="BI14" s="41"/>
      <c r="BJ14" s="41"/>
      <c r="BK14" s="41"/>
      <c r="BL14" s="41"/>
      <c r="BM14" s="41"/>
      <c r="BN14" s="41"/>
      <c r="BO14" s="41"/>
      <c r="BP14" s="40"/>
      <c r="BQ14" s="67"/>
      <c r="BR14" s="67"/>
      <c r="BS14" s="67"/>
      <c r="BT14" s="67"/>
    </row>
    <row r="15" spans="1:74" s="1" customFormat="1" ht="32.25" customHeight="1">
      <c r="A15" s="89">
        <v>3</v>
      </c>
      <c r="B15" s="100" t="s">
        <v>101</v>
      </c>
      <c r="C15" s="100" t="s">
        <v>69</v>
      </c>
      <c r="D15" s="100" t="s">
        <v>31</v>
      </c>
      <c r="E15" s="100" t="s">
        <v>152</v>
      </c>
      <c r="F15" s="100" t="s">
        <v>157</v>
      </c>
      <c r="G15" s="101" t="s">
        <v>13</v>
      </c>
      <c r="H15" s="90">
        <f t="shared" si="0"/>
        <v>2</v>
      </c>
      <c r="I15" s="91" t="str">
        <f t="shared" si="1"/>
        <v xml:space="preserve">Continuar actividad laboral. Puede realizar tareas con exposición a personas sintomáticas con EPIs adecuados.  </v>
      </c>
      <c r="J15" s="80">
        <f t="shared" si="2"/>
        <v>2</v>
      </c>
      <c r="K15" s="17">
        <f t="shared" si="3"/>
        <v>3</v>
      </c>
      <c r="L15" s="17">
        <f t="shared" si="4"/>
        <v>1</v>
      </c>
      <c r="M15" s="16">
        <f t="shared" si="5"/>
        <v>3</v>
      </c>
      <c r="N15" s="107">
        <f t="shared" si="6"/>
        <v>0</v>
      </c>
      <c r="O15" s="107">
        <f t="shared" si="7"/>
        <v>1</v>
      </c>
      <c r="P15" s="107">
        <f t="shared" si="8"/>
        <v>1</v>
      </c>
      <c r="Q15" s="107">
        <f t="shared" si="9"/>
        <v>0</v>
      </c>
      <c r="R15" s="107">
        <f t="shared" si="10"/>
        <v>1</v>
      </c>
      <c r="S15" s="107">
        <f t="shared" si="11"/>
        <v>0</v>
      </c>
      <c r="T15" s="2"/>
      <c r="U15" s="57" t="s">
        <v>2</v>
      </c>
      <c r="V15" s="57" t="s">
        <v>16</v>
      </c>
      <c r="W15" s="5">
        <v>1</v>
      </c>
      <c r="X15" s="5">
        <v>2</v>
      </c>
      <c r="Y15" s="5">
        <v>3</v>
      </c>
      <c r="Z15" s="5">
        <v>4</v>
      </c>
      <c r="AA15" s="21">
        <v>1</v>
      </c>
      <c r="AB15" s="21">
        <v>2</v>
      </c>
      <c r="AC15" s="21">
        <v>3</v>
      </c>
      <c r="AD15" s="21">
        <v>4</v>
      </c>
      <c r="AE15" s="5">
        <v>1</v>
      </c>
      <c r="AF15" s="34">
        <v>2</v>
      </c>
      <c r="AG15" s="34">
        <v>3</v>
      </c>
      <c r="AH15" s="34">
        <v>4</v>
      </c>
      <c r="AI15" s="10">
        <v>1</v>
      </c>
      <c r="AJ15" s="10">
        <v>2</v>
      </c>
      <c r="AK15" s="10">
        <v>3</v>
      </c>
      <c r="AL15" s="10">
        <v>4</v>
      </c>
      <c r="AN15" s="72" t="s">
        <v>50</v>
      </c>
      <c r="AO15" s="71"/>
      <c r="BB15" s="40">
        <v>2</v>
      </c>
      <c r="BC15" s="42" t="s">
        <v>31</v>
      </c>
      <c r="BD15" s="41"/>
      <c r="BE15" s="41"/>
      <c r="BF15" s="41"/>
      <c r="BG15" s="41"/>
      <c r="BH15" s="41"/>
      <c r="BI15" s="41"/>
      <c r="BJ15" s="41"/>
      <c r="BK15" s="41"/>
      <c r="BL15" s="41"/>
      <c r="BM15" s="41"/>
      <c r="BN15" s="41"/>
      <c r="BO15" s="41"/>
      <c r="BP15" s="40"/>
      <c r="BQ15" s="67"/>
      <c r="BR15" s="67"/>
      <c r="BS15" s="67"/>
      <c r="BT15" s="67"/>
    </row>
    <row r="16" spans="1:74" s="1" customFormat="1" ht="32.25" customHeight="1">
      <c r="A16" s="89">
        <v>4</v>
      </c>
      <c r="B16" s="100" t="s">
        <v>102</v>
      </c>
      <c r="C16" s="100" t="s">
        <v>69</v>
      </c>
      <c r="D16" s="100" t="s">
        <v>31</v>
      </c>
      <c r="E16" s="100" t="s">
        <v>153</v>
      </c>
      <c r="F16" s="100" t="s">
        <v>51</v>
      </c>
      <c r="G16" s="101" t="s">
        <v>13</v>
      </c>
      <c r="H16" s="90">
        <f t="shared" si="0"/>
        <v>3</v>
      </c>
      <c r="I16" s="91" t="str">
        <f t="shared" si="1"/>
        <v xml:space="preserve">Puede continuar actividad laboral sin contacto con personas sintomáticas. Si imposibilidad, tramitar PREL o IT como Trabajador Especialmente Sensible.  </v>
      </c>
      <c r="J16" s="80">
        <f t="shared" si="2"/>
        <v>2</v>
      </c>
      <c r="K16" s="17">
        <f t="shared" si="3"/>
        <v>6</v>
      </c>
      <c r="L16" s="17">
        <f t="shared" si="4"/>
        <v>2</v>
      </c>
      <c r="M16" s="16">
        <f t="shared" si="5"/>
        <v>3</v>
      </c>
      <c r="N16" s="107">
        <f t="shared" si="6"/>
        <v>0</v>
      </c>
      <c r="O16" s="107">
        <f t="shared" si="7"/>
        <v>1</v>
      </c>
      <c r="P16" s="107">
        <f t="shared" si="8"/>
        <v>1</v>
      </c>
      <c r="Q16" s="107">
        <f t="shared" si="9"/>
        <v>0</v>
      </c>
      <c r="R16" s="107">
        <f t="shared" si="10"/>
        <v>1</v>
      </c>
      <c r="S16" s="107">
        <f t="shared" si="11"/>
        <v>0</v>
      </c>
      <c r="T16" s="2"/>
      <c r="U16" s="128">
        <v>1</v>
      </c>
      <c r="V16" s="11">
        <v>1</v>
      </c>
      <c r="W16" s="51">
        <v>1</v>
      </c>
      <c r="X16" s="52">
        <v>1</v>
      </c>
      <c r="Y16" s="52">
        <v>2</v>
      </c>
      <c r="Z16" s="52">
        <v>2</v>
      </c>
      <c r="AA16" s="31">
        <v>1</v>
      </c>
      <c r="AB16" s="32">
        <v>1</v>
      </c>
      <c r="AC16" s="22">
        <v>2</v>
      </c>
      <c r="AD16" s="22">
        <v>2</v>
      </c>
      <c r="AE16" s="31">
        <v>1</v>
      </c>
      <c r="AF16" s="35">
        <v>3</v>
      </c>
      <c r="AG16" s="35">
        <v>3</v>
      </c>
      <c r="AH16" s="36">
        <v>3</v>
      </c>
      <c r="AI16" s="31">
        <v>1</v>
      </c>
      <c r="AJ16" s="35">
        <v>3</v>
      </c>
      <c r="AK16" s="35">
        <v>3</v>
      </c>
      <c r="AL16" s="36">
        <v>3</v>
      </c>
      <c r="AN16" s="42" t="s">
        <v>52</v>
      </c>
      <c r="AO16" s="40"/>
      <c r="BB16" s="40"/>
      <c r="BC16" s="40"/>
      <c r="BD16" s="41"/>
      <c r="BE16" s="123"/>
      <c r="BF16" s="123"/>
      <c r="BG16" s="123"/>
      <c r="BH16" s="123"/>
      <c r="BI16" s="123"/>
      <c r="BJ16" s="116"/>
      <c r="BK16" s="41"/>
      <c r="BL16" s="41"/>
      <c r="BM16" s="41"/>
      <c r="BN16" s="41"/>
      <c r="BO16" s="41"/>
      <c r="BP16" s="40"/>
      <c r="BQ16" s="41"/>
      <c r="BR16" s="41"/>
      <c r="BS16" s="41"/>
      <c r="BT16" s="41"/>
    </row>
    <row r="17" spans="1:74" s="1" customFormat="1" ht="32.25" customHeight="1">
      <c r="A17" s="89">
        <v>5</v>
      </c>
      <c r="B17" s="100" t="s">
        <v>103</v>
      </c>
      <c r="C17" s="100" t="s">
        <v>69</v>
      </c>
      <c r="D17" s="100" t="s">
        <v>31</v>
      </c>
      <c r="E17" s="100" t="s">
        <v>153</v>
      </c>
      <c r="F17" s="100" t="s">
        <v>56</v>
      </c>
      <c r="G17" s="101" t="s">
        <v>14</v>
      </c>
      <c r="H17" s="90">
        <f t="shared" si="0"/>
        <v>4</v>
      </c>
      <c r="I17" s="91" t="str">
        <f t="shared" si="1"/>
        <v>Precisa Cambio de Puesto de Trabajo y, de no ser posible, tramitar PREL o IT como Trabajador Especialmente Sensible.</v>
      </c>
      <c r="J17" s="80">
        <f t="shared" si="2"/>
        <v>2</v>
      </c>
      <c r="K17" s="17">
        <f t="shared" si="3"/>
        <v>6</v>
      </c>
      <c r="L17" s="17">
        <f t="shared" si="4"/>
        <v>3</v>
      </c>
      <c r="M17" s="16">
        <f t="shared" si="5"/>
        <v>4</v>
      </c>
      <c r="N17" s="107">
        <f t="shared" si="6"/>
        <v>0</v>
      </c>
      <c r="O17" s="107">
        <f t="shared" si="7"/>
        <v>1</v>
      </c>
      <c r="P17" s="107">
        <f t="shared" si="8"/>
        <v>0</v>
      </c>
      <c r="Q17" s="107">
        <f t="shared" si="9"/>
        <v>1</v>
      </c>
      <c r="R17" s="107">
        <f t="shared" si="10"/>
        <v>1</v>
      </c>
      <c r="S17" s="107">
        <f t="shared" si="11"/>
        <v>1</v>
      </c>
      <c r="T17" s="2"/>
      <c r="U17" s="128"/>
      <c r="V17" s="11">
        <v>2</v>
      </c>
      <c r="W17" s="53">
        <v>1</v>
      </c>
      <c r="X17" s="27">
        <v>1</v>
      </c>
      <c r="Y17" s="27">
        <v>2</v>
      </c>
      <c r="Z17" s="27">
        <v>2</v>
      </c>
      <c r="AA17" s="33">
        <v>1</v>
      </c>
      <c r="AB17" s="26">
        <v>1</v>
      </c>
      <c r="AC17" s="23">
        <v>2</v>
      </c>
      <c r="AD17" s="23">
        <v>2</v>
      </c>
      <c r="AE17" s="33">
        <v>1</v>
      </c>
      <c r="AF17" s="24">
        <v>3</v>
      </c>
      <c r="AG17" s="24">
        <v>3</v>
      </c>
      <c r="AH17" s="25">
        <v>3</v>
      </c>
      <c r="AI17" s="33">
        <v>1</v>
      </c>
      <c r="AJ17" s="24">
        <v>3</v>
      </c>
      <c r="AK17" s="24">
        <v>3</v>
      </c>
      <c r="AL17" s="25">
        <v>3</v>
      </c>
      <c r="AN17" s="40" t="s">
        <v>26</v>
      </c>
      <c r="AO17" s="40"/>
      <c r="BB17" s="40"/>
      <c r="BC17" s="64" t="s">
        <v>4</v>
      </c>
      <c r="BD17" s="65"/>
      <c r="BE17" s="66"/>
      <c r="BF17" s="66"/>
      <c r="BG17" s="66"/>
      <c r="BH17" s="66"/>
      <c r="BI17" s="66"/>
      <c r="BJ17" s="66"/>
      <c r="BK17" s="65"/>
      <c r="BL17" s="65"/>
      <c r="BM17" s="65"/>
      <c r="BN17" s="65"/>
      <c r="BO17" s="65"/>
      <c r="BP17" s="62"/>
      <c r="BQ17" s="65"/>
      <c r="BR17" s="65"/>
      <c r="BS17" s="65"/>
      <c r="BT17" s="65"/>
      <c r="BU17" s="63"/>
      <c r="BV17" s="63"/>
    </row>
    <row r="18" spans="1:74" s="1" customFormat="1" ht="32.25" customHeight="1">
      <c r="A18" s="89">
        <v>6</v>
      </c>
      <c r="B18" s="100" t="s">
        <v>104</v>
      </c>
      <c r="C18" s="100" t="s">
        <v>69</v>
      </c>
      <c r="D18" s="100" t="s">
        <v>31</v>
      </c>
      <c r="E18" s="100" t="s">
        <v>7</v>
      </c>
      <c r="F18" s="100" t="s">
        <v>157</v>
      </c>
      <c r="G18" s="101" t="s">
        <v>14</v>
      </c>
      <c r="H18" s="90">
        <f t="shared" si="0"/>
        <v>3</v>
      </c>
      <c r="I18" s="91" t="str">
        <f t="shared" si="1"/>
        <v xml:space="preserve">Puede continuar actividad laboral sin contacto con personas sintomáticas. Si imposibilidad, tramitar PREL o IT como Trabajador Especialmente Sensible.  </v>
      </c>
      <c r="J18" s="80">
        <f t="shared" si="2"/>
        <v>2</v>
      </c>
      <c r="K18" s="17">
        <f t="shared" si="3"/>
        <v>4</v>
      </c>
      <c r="L18" s="17">
        <f t="shared" si="4"/>
        <v>1</v>
      </c>
      <c r="M18" s="16">
        <f t="shared" si="5"/>
        <v>4</v>
      </c>
      <c r="N18" s="107">
        <f t="shared" si="6"/>
        <v>0</v>
      </c>
      <c r="O18" s="107">
        <f t="shared" si="7"/>
        <v>1</v>
      </c>
      <c r="P18" s="107">
        <f t="shared" si="8"/>
        <v>0</v>
      </c>
      <c r="Q18" s="107">
        <f t="shared" si="9"/>
        <v>1</v>
      </c>
      <c r="R18" s="107">
        <f t="shared" si="10"/>
        <v>1</v>
      </c>
      <c r="S18" s="107">
        <f t="shared" si="11"/>
        <v>1</v>
      </c>
      <c r="T18" s="2"/>
      <c r="U18" s="128"/>
      <c r="V18" s="11">
        <v>3</v>
      </c>
      <c r="W18" s="53">
        <v>1</v>
      </c>
      <c r="X18" s="27">
        <v>1</v>
      </c>
      <c r="Y18" s="27">
        <v>2</v>
      </c>
      <c r="Z18" s="27">
        <v>2</v>
      </c>
      <c r="AA18" s="33">
        <v>1</v>
      </c>
      <c r="AB18" s="26">
        <v>1</v>
      </c>
      <c r="AC18" s="23">
        <v>2</v>
      </c>
      <c r="AD18" s="23">
        <v>2</v>
      </c>
      <c r="AE18" s="33">
        <v>1</v>
      </c>
      <c r="AF18" s="24">
        <v>3</v>
      </c>
      <c r="AG18" s="24">
        <v>3</v>
      </c>
      <c r="AH18" s="25">
        <v>3</v>
      </c>
      <c r="AI18" s="33">
        <v>1</v>
      </c>
      <c r="AJ18" s="24">
        <v>3</v>
      </c>
      <c r="AK18" s="24">
        <v>3</v>
      </c>
      <c r="AL18" s="25">
        <v>3</v>
      </c>
      <c r="AN18" s="40" t="s">
        <v>27</v>
      </c>
      <c r="AO18" s="40" t="s">
        <v>30</v>
      </c>
      <c r="BB18" s="40">
        <v>1</v>
      </c>
      <c r="BC18" s="42" t="s">
        <v>5</v>
      </c>
      <c r="BD18" s="43"/>
      <c r="BE18" s="38"/>
      <c r="BF18" s="38"/>
      <c r="BG18" s="38"/>
      <c r="BH18" s="38"/>
      <c r="BI18" s="38"/>
      <c r="BJ18" s="38"/>
      <c r="BK18" s="43"/>
      <c r="BL18" s="43"/>
      <c r="BM18" s="43"/>
      <c r="BN18" s="43"/>
      <c r="BO18" s="43"/>
      <c r="BP18" s="44"/>
      <c r="BQ18" s="43"/>
      <c r="BR18" s="43"/>
      <c r="BS18" s="43"/>
      <c r="BT18" s="43"/>
      <c r="BU18" s="9"/>
    </row>
    <row r="19" spans="1:74" s="1" customFormat="1" ht="32.25" customHeight="1">
      <c r="A19" s="89">
        <v>7</v>
      </c>
      <c r="B19" s="100" t="s">
        <v>105</v>
      </c>
      <c r="C19" s="100" t="s">
        <v>69</v>
      </c>
      <c r="D19" s="100" t="s">
        <v>31</v>
      </c>
      <c r="E19" s="100" t="s">
        <v>153</v>
      </c>
      <c r="F19" s="100" t="s">
        <v>56</v>
      </c>
      <c r="G19" s="101" t="s">
        <v>13</v>
      </c>
      <c r="H19" s="90">
        <f t="shared" si="0"/>
        <v>4</v>
      </c>
      <c r="I19" s="91" t="str">
        <f t="shared" si="1"/>
        <v>Precisa Cambio de Puesto de Trabajo y, de no ser posible, tramitar PREL o IT como Trabajador Especialmente Sensible.</v>
      </c>
      <c r="J19" s="80">
        <f t="shared" si="2"/>
        <v>2</v>
      </c>
      <c r="K19" s="17">
        <f t="shared" si="3"/>
        <v>6</v>
      </c>
      <c r="L19" s="17">
        <f t="shared" si="4"/>
        <v>3</v>
      </c>
      <c r="M19" s="16">
        <f t="shared" si="5"/>
        <v>3</v>
      </c>
      <c r="N19" s="107">
        <f t="shared" si="6"/>
        <v>0</v>
      </c>
      <c r="O19" s="107">
        <f t="shared" si="7"/>
        <v>1</v>
      </c>
      <c r="P19" s="107">
        <f t="shared" si="8"/>
        <v>1</v>
      </c>
      <c r="Q19" s="107">
        <f t="shared" si="9"/>
        <v>0</v>
      </c>
      <c r="R19" s="107">
        <f t="shared" si="10"/>
        <v>1</v>
      </c>
      <c r="S19" s="107">
        <f t="shared" si="11"/>
        <v>0</v>
      </c>
      <c r="T19" s="2"/>
      <c r="U19" s="128"/>
      <c r="V19" s="11">
        <v>4</v>
      </c>
      <c r="W19" s="53">
        <v>1</v>
      </c>
      <c r="X19" s="27">
        <v>3</v>
      </c>
      <c r="Y19" s="27">
        <v>3</v>
      </c>
      <c r="Z19" s="27">
        <v>3</v>
      </c>
      <c r="AA19" s="33">
        <v>1</v>
      </c>
      <c r="AB19" s="24">
        <v>3</v>
      </c>
      <c r="AC19" s="24">
        <v>3</v>
      </c>
      <c r="AD19" s="24">
        <v>3</v>
      </c>
      <c r="AE19" s="33">
        <v>1</v>
      </c>
      <c r="AF19" s="29">
        <v>4</v>
      </c>
      <c r="AG19" s="29">
        <v>4</v>
      </c>
      <c r="AH19" s="30">
        <v>4</v>
      </c>
      <c r="AI19" s="33">
        <v>1</v>
      </c>
      <c r="AJ19" s="29">
        <v>4</v>
      </c>
      <c r="AK19" s="29">
        <v>4</v>
      </c>
      <c r="AL19" s="30">
        <v>4</v>
      </c>
      <c r="AN19" s="40" t="s">
        <v>28</v>
      </c>
      <c r="AO19" s="42" t="s">
        <v>62</v>
      </c>
      <c r="BB19" s="40">
        <v>2</v>
      </c>
      <c r="BC19" s="42" t="s">
        <v>1</v>
      </c>
      <c r="BD19" s="45"/>
      <c r="BE19" s="45"/>
      <c r="BF19" s="45"/>
      <c r="BG19" s="45"/>
      <c r="BH19" s="45"/>
      <c r="BI19" s="45"/>
      <c r="BJ19" s="45"/>
      <c r="BK19" s="45"/>
      <c r="BL19" s="45"/>
      <c r="BM19" s="45"/>
      <c r="BN19" s="45"/>
      <c r="BO19" s="45"/>
      <c r="BP19" s="40"/>
      <c r="BQ19" s="45"/>
      <c r="BR19" s="45"/>
      <c r="BS19" s="45"/>
      <c r="BT19" s="45"/>
    </row>
    <row r="20" spans="1:74" s="1" customFormat="1" ht="32.25" customHeight="1">
      <c r="A20" s="89">
        <v>8</v>
      </c>
      <c r="B20" s="100" t="s">
        <v>106</v>
      </c>
      <c r="C20" s="100" t="s">
        <v>69</v>
      </c>
      <c r="D20" s="100" t="s">
        <v>31</v>
      </c>
      <c r="E20" s="100" t="s">
        <v>23</v>
      </c>
      <c r="F20" s="100" t="s">
        <v>157</v>
      </c>
      <c r="G20" s="101" t="s">
        <v>11</v>
      </c>
      <c r="H20" s="90">
        <f t="shared" si="0"/>
        <v>1</v>
      </c>
      <c r="I20" s="91" t="str">
        <f t="shared" si="1"/>
        <v xml:space="preserve">No precisa ni adaptación ni cambio de puesto, permanece en su actividad laboral habitual.  </v>
      </c>
      <c r="J20" s="80">
        <f t="shared" si="2"/>
        <v>2</v>
      </c>
      <c r="K20" s="17">
        <f t="shared" si="3"/>
        <v>9</v>
      </c>
      <c r="L20" s="17">
        <f t="shared" si="4"/>
        <v>1</v>
      </c>
      <c r="M20" s="16">
        <f t="shared" si="5"/>
        <v>1</v>
      </c>
      <c r="N20" s="107" t="str">
        <f t="shared" si="6"/>
        <v>R</v>
      </c>
      <c r="O20" s="107">
        <f t="shared" si="7"/>
        <v>0</v>
      </c>
      <c r="P20" s="107" t="str">
        <f t="shared" si="8"/>
        <v>R</v>
      </c>
      <c r="Q20" s="107">
        <f t="shared" si="9"/>
        <v>0</v>
      </c>
      <c r="R20" s="107">
        <f t="shared" si="10"/>
        <v>0</v>
      </c>
      <c r="S20" s="107">
        <f t="shared" si="11"/>
        <v>0</v>
      </c>
      <c r="T20" s="2"/>
      <c r="U20" s="128"/>
      <c r="V20" s="11">
        <v>5</v>
      </c>
      <c r="W20" s="53">
        <v>1</v>
      </c>
      <c r="X20" s="27">
        <v>4</v>
      </c>
      <c r="Y20" s="27">
        <v>4</v>
      </c>
      <c r="Z20" s="27">
        <v>4</v>
      </c>
      <c r="AA20" s="33">
        <v>1</v>
      </c>
      <c r="AB20" s="29">
        <v>4</v>
      </c>
      <c r="AC20" s="29">
        <v>4</v>
      </c>
      <c r="AD20" s="29">
        <v>4</v>
      </c>
      <c r="AE20" s="33">
        <v>1</v>
      </c>
      <c r="AF20" s="29">
        <v>4</v>
      </c>
      <c r="AG20" s="29">
        <v>4</v>
      </c>
      <c r="AH20" s="30">
        <v>4</v>
      </c>
      <c r="AI20" s="33">
        <v>1</v>
      </c>
      <c r="AJ20" s="29">
        <v>4</v>
      </c>
      <c r="AK20" s="29">
        <v>4</v>
      </c>
      <c r="AL20" s="30">
        <v>4</v>
      </c>
      <c r="AN20" s="40" t="s">
        <v>29</v>
      </c>
      <c r="AO20" s="42" t="s">
        <v>63</v>
      </c>
      <c r="BB20" s="40">
        <v>3</v>
      </c>
      <c r="BC20" s="42" t="s">
        <v>6</v>
      </c>
      <c r="BD20" s="42"/>
      <c r="BE20" s="42"/>
      <c r="BF20" s="42"/>
      <c r="BG20" s="42"/>
      <c r="BH20" s="42"/>
      <c r="BI20" s="42"/>
      <c r="BJ20" s="42"/>
      <c r="BK20" s="42"/>
      <c r="BL20" s="42"/>
      <c r="BM20" s="42"/>
      <c r="BN20" s="42"/>
      <c r="BO20" s="42"/>
      <c r="BP20" s="40"/>
      <c r="BQ20" s="42"/>
      <c r="BR20" s="42"/>
      <c r="BS20" s="42"/>
      <c r="BT20" s="42"/>
    </row>
    <row r="21" spans="1:74" s="1" customFormat="1" ht="32.25" customHeight="1">
      <c r="A21" s="89">
        <v>9</v>
      </c>
      <c r="B21" s="100" t="s">
        <v>107</v>
      </c>
      <c r="C21" s="100" t="s">
        <v>69</v>
      </c>
      <c r="D21" s="100" t="s">
        <v>31</v>
      </c>
      <c r="E21" s="100" t="s">
        <v>23</v>
      </c>
      <c r="F21" s="100" t="s">
        <v>157</v>
      </c>
      <c r="G21" s="101" t="s">
        <v>11</v>
      </c>
      <c r="H21" s="90">
        <f t="shared" si="0"/>
        <v>1</v>
      </c>
      <c r="I21" s="91" t="str">
        <f t="shared" si="1"/>
        <v xml:space="preserve">No precisa ni adaptación ni cambio de puesto, permanece en su actividad laboral habitual.  </v>
      </c>
      <c r="J21" s="80">
        <f t="shared" si="2"/>
        <v>2</v>
      </c>
      <c r="K21" s="17">
        <f t="shared" si="3"/>
        <v>9</v>
      </c>
      <c r="L21" s="17">
        <f t="shared" si="4"/>
        <v>1</v>
      </c>
      <c r="M21" s="16">
        <f t="shared" si="5"/>
        <v>1</v>
      </c>
      <c r="N21" s="107" t="str">
        <f t="shared" si="6"/>
        <v>R</v>
      </c>
      <c r="O21" s="107">
        <f t="shared" si="7"/>
        <v>0</v>
      </c>
      <c r="P21" s="107" t="str">
        <f t="shared" si="8"/>
        <v>R</v>
      </c>
      <c r="Q21" s="107">
        <f t="shared" si="9"/>
        <v>0</v>
      </c>
      <c r="R21" s="107">
        <f t="shared" si="10"/>
        <v>0</v>
      </c>
      <c r="S21" s="107">
        <f t="shared" si="11"/>
        <v>0</v>
      </c>
      <c r="T21" s="2"/>
      <c r="U21" s="128"/>
      <c r="V21" s="18">
        <v>6</v>
      </c>
      <c r="W21" s="33">
        <v>1</v>
      </c>
      <c r="X21" s="26">
        <v>1</v>
      </c>
      <c r="Y21" s="23">
        <v>2</v>
      </c>
      <c r="Z21" s="23">
        <v>2</v>
      </c>
      <c r="AA21" s="33">
        <v>1</v>
      </c>
      <c r="AB21" s="24">
        <v>3</v>
      </c>
      <c r="AC21" s="24">
        <v>3</v>
      </c>
      <c r="AD21" s="25">
        <v>3</v>
      </c>
      <c r="AE21" s="33">
        <v>1</v>
      </c>
      <c r="AF21" s="29">
        <v>4</v>
      </c>
      <c r="AG21" s="29">
        <v>4</v>
      </c>
      <c r="AH21" s="30">
        <v>4</v>
      </c>
      <c r="AI21" s="27">
        <v>1</v>
      </c>
      <c r="AJ21" s="27">
        <v>4</v>
      </c>
      <c r="AK21" s="27">
        <v>4</v>
      </c>
      <c r="AL21" s="28">
        <v>4</v>
      </c>
      <c r="AN21" s="40"/>
      <c r="AO21" s="40"/>
      <c r="BB21" s="40">
        <v>4</v>
      </c>
      <c r="BC21" s="42" t="s">
        <v>7</v>
      </c>
      <c r="BD21" s="42"/>
      <c r="BE21" s="42"/>
      <c r="BF21" s="42"/>
      <c r="BG21" s="42"/>
      <c r="BH21" s="42"/>
      <c r="BI21" s="42"/>
      <c r="BJ21" s="42"/>
      <c r="BK21" s="42"/>
      <c r="BL21" s="42"/>
      <c r="BM21" s="42"/>
      <c r="BN21" s="42"/>
      <c r="BO21" s="42"/>
      <c r="BP21" s="42"/>
      <c r="BQ21" s="42"/>
      <c r="BR21" s="42"/>
      <c r="BS21" s="42"/>
      <c r="BT21" s="42"/>
    </row>
    <row r="22" spans="1:74" s="1" customFormat="1" ht="32.25" customHeight="1">
      <c r="A22" s="89">
        <v>10</v>
      </c>
      <c r="B22" s="100" t="s">
        <v>108</v>
      </c>
      <c r="C22" s="100" t="s">
        <v>69</v>
      </c>
      <c r="D22" s="100" t="s">
        <v>31</v>
      </c>
      <c r="E22" s="100" t="s">
        <v>23</v>
      </c>
      <c r="F22" s="100" t="s">
        <v>157</v>
      </c>
      <c r="G22" s="101" t="s">
        <v>11</v>
      </c>
      <c r="H22" s="90">
        <f t="shared" si="0"/>
        <v>1</v>
      </c>
      <c r="I22" s="91" t="str">
        <f t="shared" si="1"/>
        <v xml:space="preserve">No precisa ni adaptación ni cambio de puesto, permanece en su actividad laboral habitual.  </v>
      </c>
      <c r="J22" s="80">
        <f t="shared" si="2"/>
        <v>2</v>
      </c>
      <c r="K22" s="17">
        <f t="shared" si="3"/>
        <v>9</v>
      </c>
      <c r="L22" s="17">
        <f t="shared" si="4"/>
        <v>1</v>
      </c>
      <c r="M22" s="16">
        <f t="shared" si="5"/>
        <v>1</v>
      </c>
      <c r="N22" s="107" t="str">
        <f t="shared" si="6"/>
        <v>R</v>
      </c>
      <c r="O22" s="107">
        <f t="shared" si="7"/>
        <v>0</v>
      </c>
      <c r="P22" s="107" t="str">
        <f t="shared" si="8"/>
        <v>R</v>
      </c>
      <c r="Q22" s="107">
        <f t="shared" si="9"/>
        <v>0</v>
      </c>
      <c r="R22" s="107">
        <f t="shared" si="10"/>
        <v>0</v>
      </c>
      <c r="S22" s="107">
        <f t="shared" si="11"/>
        <v>0</v>
      </c>
      <c r="T22" s="2"/>
      <c r="U22" s="128"/>
      <c r="V22" s="19">
        <v>7</v>
      </c>
      <c r="W22" s="33">
        <v>1</v>
      </c>
      <c r="X22" s="24">
        <v>3</v>
      </c>
      <c r="Y22" s="24">
        <v>3</v>
      </c>
      <c r="Z22" s="24">
        <v>3</v>
      </c>
      <c r="AA22" s="53">
        <v>1</v>
      </c>
      <c r="AB22" s="27">
        <v>4</v>
      </c>
      <c r="AC22" s="27">
        <v>4</v>
      </c>
      <c r="AD22" s="28">
        <v>4</v>
      </c>
      <c r="AE22" s="53">
        <v>1</v>
      </c>
      <c r="AF22" s="27">
        <v>4</v>
      </c>
      <c r="AG22" s="27">
        <v>4</v>
      </c>
      <c r="AH22" s="28">
        <v>4</v>
      </c>
      <c r="AI22" s="33">
        <v>1</v>
      </c>
      <c r="AJ22" s="29">
        <v>4</v>
      </c>
      <c r="AK22" s="29">
        <v>4</v>
      </c>
      <c r="AL22" s="30">
        <v>4</v>
      </c>
      <c r="BB22" s="40">
        <v>5</v>
      </c>
      <c r="BC22" s="40" t="s">
        <v>53</v>
      </c>
      <c r="BD22" s="40"/>
      <c r="BE22" s="40"/>
      <c r="BF22" s="40"/>
      <c r="BG22" s="40"/>
      <c r="BH22" s="40"/>
      <c r="BI22" s="40"/>
      <c r="BJ22" s="40"/>
      <c r="BK22" s="40"/>
      <c r="BL22" s="40"/>
      <c r="BM22" s="40"/>
      <c r="BN22" s="40"/>
      <c r="BO22" s="40"/>
      <c r="BP22" s="40"/>
      <c r="BQ22" s="40"/>
      <c r="BR22" s="40"/>
      <c r="BS22" s="40"/>
      <c r="BT22" s="40"/>
    </row>
    <row r="23" spans="1:74" s="1" customFormat="1" ht="32.25" customHeight="1">
      <c r="A23" s="89">
        <v>11</v>
      </c>
      <c r="B23" s="100" t="s">
        <v>109</v>
      </c>
      <c r="C23" s="100" t="s">
        <v>69</v>
      </c>
      <c r="D23" s="100" t="s">
        <v>31</v>
      </c>
      <c r="E23" s="100" t="s">
        <v>23</v>
      </c>
      <c r="F23" s="100" t="s">
        <v>157</v>
      </c>
      <c r="G23" s="101" t="s">
        <v>11</v>
      </c>
      <c r="H23" s="90">
        <f t="shared" si="0"/>
        <v>1</v>
      </c>
      <c r="I23" s="91" t="str">
        <f t="shared" si="1"/>
        <v xml:space="preserve">No precisa ni adaptación ni cambio de puesto, permanece en su actividad laboral habitual.  </v>
      </c>
      <c r="J23" s="80">
        <f t="shared" si="2"/>
        <v>2</v>
      </c>
      <c r="K23" s="17">
        <f t="shared" si="3"/>
        <v>9</v>
      </c>
      <c r="L23" s="17">
        <f t="shared" si="4"/>
        <v>1</v>
      </c>
      <c r="M23" s="16">
        <f t="shared" si="5"/>
        <v>1</v>
      </c>
      <c r="N23" s="107" t="str">
        <f t="shared" si="6"/>
        <v>R</v>
      </c>
      <c r="O23" s="107">
        <f t="shared" si="7"/>
        <v>0</v>
      </c>
      <c r="P23" s="107" t="str">
        <f t="shared" si="8"/>
        <v>R</v>
      </c>
      <c r="Q23" s="107">
        <f t="shared" si="9"/>
        <v>0</v>
      </c>
      <c r="R23" s="107">
        <f t="shared" si="10"/>
        <v>0</v>
      </c>
      <c r="S23" s="107">
        <f t="shared" si="11"/>
        <v>0</v>
      </c>
      <c r="T23" s="2"/>
      <c r="U23" s="128"/>
      <c r="V23" s="19">
        <v>8</v>
      </c>
      <c r="W23" s="33">
        <v>1</v>
      </c>
      <c r="X23" s="29">
        <v>4</v>
      </c>
      <c r="Y23" s="29">
        <v>4</v>
      </c>
      <c r="Z23" s="30">
        <v>4</v>
      </c>
      <c r="AA23" s="53">
        <v>1</v>
      </c>
      <c r="AB23" s="27">
        <v>4</v>
      </c>
      <c r="AC23" s="27">
        <v>4</v>
      </c>
      <c r="AD23" s="27">
        <v>4</v>
      </c>
      <c r="AE23" s="53">
        <v>1</v>
      </c>
      <c r="AF23" s="27">
        <v>4</v>
      </c>
      <c r="AG23" s="27">
        <v>4</v>
      </c>
      <c r="AH23" s="28">
        <v>4</v>
      </c>
      <c r="AI23" s="33">
        <v>1</v>
      </c>
      <c r="AJ23" s="29">
        <v>4</v>
      </c>
      <c r="AK23" s="29">
        <v>4</v>
      </c>
      <c r="AL23" s="30">
        <v>4</v>
      </c>
      <c r="BB23" s="40">
        <v>6</v>
      </c>
      <c r="BC23" s="40" t="s">
        <v>8</v>
      </c>
      <c r="BD23" s="40"/>
      <c r="BE23" s="40"/>
      <c r="BF23" s="40"/>
      <c r="BG23" s="40"/>
      <c r="BH23" s="40"/>
      <c r="BI23" s="40"/>
      <c r="BJ23" s="40"/>
      <c r="BK23" s="40"/>
      <c r="BL23" s="40"/>
      <c r="BM23" s="40"/>
      <c r="BN23" s="40"/>
      <c r="BO23" s="40"/>
      <c r="BP23" s="40"/>
      <c r="BQ23" s="40"/>
      <c r="BR23" s="40"/>
      <c r="BS23" s="40"/>
      <c r="BT23" s="40"/>
    </row>
    <row r="24" spans="1:74" s="1" customFormat="1" ht="32.25" customHeight="1">
      <c r="A24" s="89">
        <v>12</v>
      </c>
      <c r="B24" s="100" t="s">
        <v>110</v>
      </c>
      <c r="C24" s="100" t="s">
        <v>69</v>
      </c>
      <c r="D24" s="100" t="s">
        <v>31</v>
      </c>
      <c r="E24" s="100" t="s">
        <v>23</v>
      </c>
      <c r="F24" s="100" t="s">
        <v>157</v>
      </c>
      <c r="G24" s="101" t="s">
        <v>11</v>
      </c>
      <c r="H24" s="90">
        <f t="shared" si="0"/>
        <v>1</v>
      </c>
      <c r="I24" s="91" t="str">
        <f t="shared" si="1"/>
        <v xml:space="preserve">No precisa ni adaptación ni cambio de puesto, permanece en su actividad laboral habitual.  </v>
      </c>
      <c r="J24" s="80">
        <f t="shared" si="2"/>
        <v>2</v>
      </c>
      <c r="K24" s="17">
        <f t="shared" si="3"/>
        <v>9</v>
      </c>
      <c r="L24" s="17">
        <f t="shared" si="4"/>
        <v>1</v>
      </c>
      <c r="M24" s="16">
        <f t="shared" si="5"/>
        <v>1</v>
      </c>
      <c r="N24" s="107" t="str">
        <f t="shared" si="6"/>
        <v>R</v>
      </c>
      <c r="O24" s="107">
        <f t="shared" si="7"/>
        <v>0</v>
      </c>
      <c r="P24" s="107" t="str">
        <f t="shared" si="8"/>
        <v>R</v>
      </c>
      <c r="Q24" s="107">
        <f t="shared" si="9"/>
        <v>0</v>
      </c>
      <c r="R24" s="107">
        <f t="shared" si="10"/>
        <v>0</v>
      </c>
      <c r="S24" s="107">
        <f t="shared" si="11"/>
        <v>0</v>
      </c>
      <c r="T24" s="2"/>
      <c r="U24" s="128"/>
      <c r="V24" s="20">
        <v>9</v>
      </c>
      <c r="W24" s="54">
        <v>1</v>
      </c>
      <c r="X24" s="55">
        <v>1</v>
      </c>
      <c r="Y24" s="55">
        <v>2</v>
      </c>
      <c r="Z24" s="55">
        <v>2</v>
      </c>
      <c r="AA24" s="54">
        <v>1</v>
      </c>
      <c r="AB24" s="55">
        <v>1</v>
      </c>
      <c r="AC24" s="55">
        <v>2</v>
      </c>
      <c r="AD24" s="55">
        <v>2</v>
      </c>
      <c r="AE24" s="54">
        <v>1</v>
      </c>
      <c r="AF24" s="55">
        <v>1</v>
      </c>
      <c r="AG24" s="55">
        <v>2</v>
      </c>
      <c r="AH24" s="55">
        <v>2</v>
      </c>
      <c r="AI24" s="54">
        <v>1</v>
      </c>
      <c r="AJ24" s="55">
        <v>1</v>
      </c>
      <c r="AK24" s="55">
        <v>2</v>
      </c>
      <c r="AL24" s="56">
        <v>2</v>
      </c>
      <c r="BB24" s="40">
        <v>7</v>
      </c>
      <c r="BC24" s="40" t="s">
        <v>9</v>
      </c>
      <c r="BD24" s="40"/>
      <c r="BE24" s="40"/>
      <c r="BF24" s="40"/>
      <c r="BG24" s="40"/>
      <c r="BH24" s="40"/>
      <c r="BI24" s="40"/>
      <c r="BJ24" s="40"/>
      <c r="BK24" s="40"/>
      <c r="BL24" s="40"/>
      <c r="BM24" s="40"/>
      <c r="BN24" s="40"/>
      <c r="BO24" s="40"/>
      <c r="BP24" s="40"/>
      <c r="BQ24" s="40"/>
      <c r="BR24" s="40"/>
      <c r="BS24" s="40"/>
      <c r="BT24" s="40"/>
    </row>
    <row r="25" spans="1:74" s="1" customFormat="1" ht="32.25" customHeight="1">
      <c r="A25" s="89">
        <v>13</v>
      </c>
      <c r="B25" s="100" t="s">
        <v>111</v>
      </c>
      <c r="C25" s="100" t="s">
        <v>69</v>
      </c>
      <c r="D25" s="100" t="s">
        <v>31</v>
      </c>
      <c r="E25" s="100" t="s">
        <v>23</v>
      </c>
      <c r="F25" s="100" t="s">
        <v>157</v>
      </c>
      <c r="G25" s="101" t="s">
        <v>11</v>
      </c>
      <c r="H25" s="90">
        <f t="shared" si="0"/>
        <v>1</v>
      </c>
      <c r="I25" s="91" t="str">
        <f t="shared" si="1"/>
        <v xml:space="preserve">No precisa ni adaptación ni cambio de puesto, permanece en su actividad laboral habitual.  </v>
      </c>
      <c r="J25" s="80">
        <f t="shared" si="2"/>
        <v>2</v>
      </c>
      <c r="K25" s="17">
        <f t="shared" si="3"/>
        <v>9</v>
      </c>
      <c r="L25" s="17">
        <f t="shared" si="4"/>
        <v>1</v>
      </c>
      <c r="M25" s="16">
        <f t="shared" si="5"/>
        <v>1</v>
      </c>
      <c r="N25" s="107" t="str">
        <f t="shared" si="6"/>
        <v>R</v>
      </c>
      <c r="O25" s="107">
        <f t="shared" si="7"/>
        <v>0</v>
      </c>
      <c r="P25" s="107" t="str">
        <f t="shared" si="8"/>
        <v>R</v>
      </c>
      <c r="Q25" s="107">
        <f t="shared" si="9"/>
        <v>0</v>
      </c>
      <c r="R25" s="107">
        <f t="shared" si="10"/>
        <v>0</v>
      </c>
      <c r="S25" s="107">
        <f t="shared" si="11"/>
        <v>0</v>
      </c>
      <c r="T25" s="6"/>
      <c r="U25" s="124">
        <v>2</v>
      </c>
      <c r="V25" s="11">
        <v>1</v>
      </c>
      <c r="W25" s="51">
        <v>1</v>
      </c>
      <c r="X25" s="52">
        <v>1</v>
      </c>
      <c r="Y25" s="52">
        <v>2</v>
      </c>
      <c r="Z25" s="52">
        <v>2</v>
      </c>
      <c r="AA25" s="31">
        <v>1</v>
      </c>
      <c r="AB25" s="32">
        <v>1</v>
      </c>
      <c r="AC25" s="22">
        <v>2</v>
      </c>
      <c r="AD25" s="22">
        <v>2</v>
      </c>
      <c r="AE25" s="31">
        <v>1</v>
      </c>
      <c r="AF25" s="35">
        <v>3</v>
      </c>
      <c r="AG25" s="35">
        <v>3</v>
      </c>
      <c r="AH25" s="36">
        <v>3</v>
      </c>
      <c r="AI25" s="31">
        <v>1</v>
      </c>
      <c r="AJ25" s="35">
        <v>3</v>
      </c>
      <c r="AK25" s="35">
        <v>3</v>
      </c>
      <c r="AL25" s="36">
        <v>3</v>
      </c>
      <c r="BB25" s="40">
        <v>8</v>
      </c>
      <c r="BC25" s="40" t="s">
        <v>10</v>
      </c>
      <c r="BD25" s="40"/>
      <c r="BE25" s="40"/>
      <c r="BF25" s="40"/>
      <c r="BG25" s="40"/>
      <c r="BH25" s="40"/>
      <c r="BI25" s="40"/>
      <c r="BJ25" s="40"/>
      <c r="BK25" s="40"/>
      <c r="BL25" s="40"/>
      <c r="BM25" s="40"/>
      <c r="BN25" s="40"/>
      <c r="BO25" s="40"/>
      <c r="BP25" s="40"/>
      <c r="BQ25" s="40"/>
      <c r="BR25" s="40"/>
      <c r="BS25" s="40"/>
      <c r="BT25" s="40"/>
    </row>
    <row r="26" spans="1:74" s="1" customFormat="1" ht="32.25" customHeight="1">
      <c r="A26" s="89">
        <v>14</v>
      </c>
      <c r="B26" s="100" t="s">
        <v>112</v>
      </c>
      <c r="C26" s="100" t="s">
        <v>69</v>
      </c>
      <c r="D26" s="100" t="s">
        <v>31</v>
      </c>
      <c r="E26" s="100" t="s">
        <v>23</v>
      </c>
      <c r="F26" s="100" t="s">
        <v>157</v>
      </c>
      <c r="G26" s="101" t="s">
        <v>11</v>
      </c>
      <c r="H26" s="90">
        <f t="shared" si="0"/>
        <v>1</v>
      </c>
      <c r="I26" s="91" t="str">
        <f t="shared" si="1"/>
        <v xml:space="preserve">No precisa ni adaptación ni cambio de puesto, permanece en su actividad laboral habitual.  </v>
      </c>
      <c r="J26" s="80">
        <f t="shared" si="2"/>
        <v>2</v>
      </c>
      <c r="K26" s="17">
        <f t="shared" si="3"/>
        <v>9</v>
      </c>
      <c r="L26" s="17">
        <f t="shared" si="4"/>
        <v>1</v>
      </c>
      <c r="M26" s="16">
        <f t="shared" si="5"/>
        <v>1</v>
      </c>
      <c r="N26" s="107" t="str">
        <f t="shared" si="6"/>
        <v>R</v>
      </c>
      <c r="O26" s="107">
        <f t="shared" si="7"/>
        <v>0</v>
      </c>
      <c r="P26" s="107" t="str">
        <f t="shared" si="8"/>
        <v>R</v>
      </c>
      <c r="Q26" s="107">
        <f t="shared" si="9"/>
        <v>0</v>
      </c>
      <c r="R26" s="107">
        <f t="shared" si="10"/>
        <v>0</v>
      </c>
      <c r="S26" s="107">
        <f t="shared" si="11"/>
        <v>0</v>
      </c>
      <c r="T26" s="6"/>
      <c r="U26" s="125"/>
      <c r="V26" s="11">
        <v>2</v>
      </c>
      <c r="W26" s="53">
        <v>1</v>
      </c>
      <c r="X26" s="27">
        <v>1</v>
      </c>
      <c r="Y26" s="27">
        <v>2</v>
      </c>
      <c r="Z26" s="27">
        <v>2</v>
      </c>
      <c r="AA26" s="33">
        <v>1</v>
      </c>
      <c r="AB26" s="26">
        <v>1</v>
      </c>
      <c r="AC26" s="23">
        <v>2</v>
      </c>
      <c r="AD26" s="23">
        <v>2</v>
      </c>
      <c r="AE26" s="33">
        <v>1</v>
      </c>
      <c r="AF26" s="24">
        <v>3</v>
      </c>
      <c r="AG26" s="24">
        <v>3</v>
      </c>
      <c r="AH26" s="25">
        <v>3</v>
      </c>
      <c r="AI26" s="33">
        <v>1</v>
      </c>
      <c r="AJ26" s="24">
        <v>3</v>
      </c>
      <c r="AK26" s="24">
        <v>3</v>
      </c>
      <c r="AL26" s="25">
        <v>3</v>
      </c>
      <c r="BB26" s="40">
        <v>9</v>
      </c>
      <c r="BC26" s="40" t="s">
        <v>23</v>
      </c>
      <c r="BD26" s="40"/>
      <c r="BE26" s="40"/>
      <c r="BF26" s="40"/>
      <c r="BG26" s="40"/>
      <c r="BH26" s="40"/>
      <c r="BI26" s="40"/>
      <c r="BJ26" s="40"/>
      <c r="BK26" s="40"/>
      <c r="BL26" s="40"/>
      <c r="BM26" s="40"/>
      <c r="BN26" s="40"/>
      <c r="BO26" s="40"/>
      <c r="BP26" s="40"/>
      <c r="BQ26" s="40"/>
      <c r="BR26" s="40"/>
      <c r="BS26" s="40"/>
      <c r="BT26" s="40"/>
    </row>
    <row r="27" spans="1:74" s="1" customFormat="1" ht="32.25" customHeight="1">
      <c r="A27" s="89">
        <v>15</v>
      </c>
      <c r="B27" s="100" t="s">
        <v>113</v>
      </c>
      <c r="C27" s="100" t="s">
        <v>69</v>
      </c>
      <c r="D27" s="100" t="s">
        <v>31</v>
      </c>
      <c r="E27" s="100" t="s">
        <v>23</v>
      </c>
      <c r="F27" s="100" t="s">
        <v>157</v>
      </c>
      <c r="G27" s="101" t="s">
        <v>11</v>
      </c>
      <c r="H27" s="90">
        <f t="shared" si="0"/>
        <v>1</v>
      </c>
      <c r="I27" s="91" t="str">
        <f t="shared" si="1"/>
        <v xml:space="preserve">No precisa ni adaptación ni cambio de puesto, permanece en su actividad laboral habitual.  </v>
      </c>
      <c r="J27" s="80">
        <f t="shared" si="2"/>
        <v>2</v>
      </c>
      <c r="K27" s="17">
        <f t="shared" si="3"/>
        <v>9</v>
      </c>
      <c r="L27" s="17">
        <f t="shared" si="4"/>
        <v>1</v>
      </c>
      <c r="M27" s="16">
        <f t="shared" si="5"/>
        <v>1</v>
      </c>
      <c r="N27" s="107" t="str">
        <f t="shared" si="6"/>
        <v>R</v>
      </c>
      <c r="O27" s="107">
        <f t="shared" si="7"/>
        <v>0</v>
      </c>
      <c r="P27" s="107" t="str">
        <f t="shared" si="8"/>
        <v>R</v>
      </c>
      <c r="Q27" s="107">
        <f t="shared" si="9"/>
        <v>0</v>
      </c>
      <c r="R27" s="107">
        <f t="shared" si="10"/>
        <v>0</v>
      </c>
      <c r="S27" s="107">
        <f t="shared" si="11"/>
        <v>0</v>
      </c>
      <c r="T27" s="6"/>
      <c r="U27" s="125"/>
      <c r="V27" s="11">
        <v>3</v>
      </c>
      <c r="W27" s="53">
        <v>1</v>
      </c>
      <c r="X27" s="27">
        <v>1</v>
      </c>
      <c r="Y27" s="27">
        <v>2</v>
      </c>
      <c r="Z27" s="27">
        <v>2</v>
      </c>
      <c r="AA27" s="33">
        <v>1</v>
      </c>
      <c r="AB27" s="26">
        <v>1</v>
      </c>
      <c r="AC27" s="23">
        <v>2</v>
      </c>
      <c r="AD27" s="23">
        <v>2</v>
      </c>
      <c r="AE27" s="33">
        <v>1</v>
      </c>
      <c r="AF27" s="24">
        <v>3</v>
      </c>
      <c r="AG27" s="24">
        <v>3</v>
      </c>
      <c r="AH27" s="25">
        <v>3</v>
      </c>
      <c r="AI27" s="33">
        <v>1</v>
      </c>
      <c r="AJ27" s="24">
        <v>3</v>
      </c>
      <c r="AK27" s="24">
        <v>3</v>
      </c>
      <c r="AL27" s="25">
        <v>3</v>
      </c>
      <c r="BB27" s="40"/>
      <c r="BC27" s="40"/>
      <c r="BD27" s="40"/>
      <c r="BE27" s="40"/>
      <c r="BF27" s="40"/>
      <c r="BG27" s="40"/>
      <c r="BH27" s="40"/>
      <c r="BI27" s="40"/>
      <c r="BJ27" s="40"/>
      <c r="BK27" s="40"/>
      <c r="BL27" s="40"/>
      <c r="BM27" s="40"/>
      <c r="BN27" s="40"/>
      <c r="BO27" s="40"/>
      <c r="BP27" s="40"/>
      <c r="BQ27" s="40"/>
      <c r="BR27" s="40"/>
      <c r="BS27" s="40"/>
      <c r="BT27" s="40"/>
    </row>
    <row r="28" spans="1:74" s="1" customFormat="1" ht="32.25" customHeight="1">
      <c r="A28" s="89">
        <v>16</v>
      </c>
      <c r="B28" s="100" t="s">
        <v>114</v>
      </c>
      <c r="C28" s="100" t="s">
        <v>69</v>
      </c>
      <c r="D28" s="100" t="s">
        <v>31</v>
      </c>
      <c r="E28" s="100" t="s">
        <v>23</v>
      </c>
      <c r="F28" s="100" t="s">
        <v>157</v>
      </c>
      <c r="G28" s="101" t="s">
        <v>11</v>
      </c>
      <c r="H28" s="90">
        <f t="shared" si="0"/>
        <v>1</v>
      </c>
      <c r="I28" s="91" t="str">
        <f t="shared" si="1"/>
        <v xml:space="preserve">No precisa ni adaptación ni cambio de puesto, permanece en su actividad laboral habitual.  </v>
      </c>
      <c r="J28" s="80">
        <f t="shared" si="2"/>
        <v>2</v>
      </c>
      <c r="K28" s="17">
        <f t="shared" si="3"/>
        <v>9</v>
      </c>
      <c r="L28" s="17">
        <f t="shared" si="4"/>
        <v>1</v>
      </c>
      <c r="M28" s="16">
        <f t="shared" si="5"/>
        <v>1</v>
      </c>
      <c r="N28" s="107" t="str">
        <f t="shared" si="6"/>
        <v>R</v>
      </c>
      <c r="O28" s="107">
        <f t="shared" si="7"/>
        <v>0</v>
      </c>
      <c r="P28" s="107" t="str">
        <f t="shared" si="8"/>
        <v>R</v>
      </c>
      <c r="Q28" s="107">
        <f t="shared" si="9"/>
        <v>0</v>
      </c>
      <c r="R28" s="107">
        <f t="shared" si="10"/>
        <v>0</v>
      </c>
      <c r="S28" s="107">
        <f t="shared" si="11"/>
        <v>0</v>
      </c>
      <c r="T28" s="6"/>
      <c r="U28" s="125"/>
      <c r="V28" s="11">
        <v>4</v>
      </c>
      <c r="W28" s="53">
        <v>1</v>
      </c>
      <c r="X28" s="27">
        <v>3</v>
      </c>
      <c r="Y28" s="27">
        <v>3</v>
      </c>
      <c r="Z28" s="27">
        <v>3</v>
      </c>
      <c r="AA28" s="33">
        <v>1</v>
      </c>
      <c r="AB28" s="24">
        <v>3</v>
      </c>
      <c r="AC28" s="24">
        <v>3</v>
      </c>
      <c r="AD28" s="24">
        <v>3</v>
      </c>
      <c r="AE28" s="33">
        <v>1</v>
      </c>
      <c r="AF28" s="29">
        <v>4</v>
      </c>
      <c r="AG28" s="29">
        <v>4</v>
      </c>
      <c r="AH28" s="30">
        <v>4</v>
      </c>
      <c r="AI28" s="33">
        <v>1</v>
      </c>
      <c r="AJ28" s="29">
        <v>4</v>
      </c>
      <c r="AK28" s="29">
        <v>4</v>
      </c>
      <c r="AL28" s="30">
        <v>4</v>
      </c>
      <c r="BB28" s="40"/>
      <c r="BC28" s="61" t="s">
        <v>54</v>
      </c>
      <c r="BD28" s="62"/>
      <c r="BE28" s="62"/>
      <c r="BF28" s="62"/>
      <c r="BG28" s="62"/>
      <c r="BH28" s="62"/>
      <c r="BI28" s="62"/>
      <c r="BJ28" s="62"/>
      <c r="BK28" s="62"/>
      <c r="BL28" s="62"/>
      <c r="BM28" s="62"/>
      <c r="BN28" s="62"/>
      <c r="BO28" s="62"/>
      <c r="BP28" s="62"/>
      <c r="BQ28" s="62"/>
      <c r="BR28" s="62"/>
      <c r="BS28" s="62"/>
      <c r="BT28" s="62"/>
      <c r="BU28" s="63"/>
      <c r="BV28" s="63"/>
    </row>
    <row r="29" spans="1:74" s="1" customFormat="1" ht="32.25" customHeight="1">
      <c r="A29" s="89">
        <v>17</v>
      </c>
      <c r="B29" s="100" t="s">
        <v>115</v>
      </c>
      <c r="C29" s="100" t="s">
        <v>69</v>
      </c>
      <c r="D29" s="100" t="s">
        <v>31</v>
      </c>
      <c r="E29" s="100" t="s">
        <v>23</v>
      </c>
      <c r="F29" s="100" t="s">
        <v>157</v>
      </c>
      <c r="G29" s="101" t="s">
        <v>11</v>
      </c>
      <c r="H29" s="90">
        <f t="shared" si="0"/>
        <v>1</v>
      </c>
      <c r="I29" s="91" t="str">
        <f t="shared" si="1"/>
        <v xml:space="preserve">No precisa ni adaptación ni cambio de puesto, permanece en su actividad laboral habitual.  </v>
      </c>
      <c r="J29" s="80">
        <f t="shared" si="2"/>
        <v>2</v>
      </c>
      <c r="K29" s="17">
        <f t="shared" si="3"/>
        <v>9</v>
      </c>
      <c r="L29" s="17">
        <f t="shared" si="4"/>
        <v>1</v>
      </c>
      <c r="M29" s="16">
        <f t="shared" si="5"/>
        <v>1</v>
      </c>
      <c r="N29" s="107" t="str">
        <f t="shared" si="6"/>
        <v>R</v>
      </c>
      <c r="O29" s="107">
        <f t="shared" si="7"/>
        <v>0</v>
      </c>
      <c r="P29" s="107" t="str">
        <f t="shared" si="8"/>
        <v>R</v>
      </c>
      <c r="Q29" s="107">
        <f t="shared" si="9"/>
        <v>0</v>
      </c>
      <c r="R29" s="107">
        <f t="shared" si="10"/>
        <v>0</v>
      </c>
      <c r="S29" s="107">
        <f t="shared" si="11"/>
        <v>0</v>
      </c>
      <c r="T29" s="6"/>
      <c r="U29" s="125"/>
      <c r="V29" s="11">
        <v>5</v>
      </c>
      <c r="W29" s="53">
        <v>1</v>
      </c>
      <c r="X29" s="27">
        <v>4</v>
      </c>
      <c r="Y29" s="27">
        <v>4</v>
      </c>
      <c r="Z29" s="27">
        <v>4</v>
      </c>
      <c r="AA29" s="33">
        <v>1</v>
      </c>
      <c r="AB29" s="29">
        <v>4</v>
      </c>
      <c r="AC29" s="29">
        <v>4</v>
      </c>
      <c r="AD29" s="29">
        <v>4</v>
      </c>
      <c r="AE29" s="33">
        <v>1</v>
      </c>
      <c r="AF29" s="29">
        <v>4</v>
      </c>
      <c r="AG29" s="29">
        <v>4</v>
      </c>
      <c r="AH29" s="30">
        <v>4</v>
      </c>
      <c r="AI29" s="33">
        <v>1</v>
      </c>
      <c r="AJ29" s="29">
        <v>4</v>
      </c>
      <c r="AK29" s="29">
        <v>4</v>
      </c>
      <c r="AL29" s="30">
        <v>4</v>
      </c>
      <c r="BB29" s="40">
        <v>1</v>
      </c>
      <c r="BC29" s="40" t="s">
        <v>55</v>
      </c>
      <c r="BD29" s="40"/>
      <c r="BE29" s="40"/>
      <c r="BF29" s="40"/>
      <c r="BG29" s="40"/>
      <c r="BH29" s="40"/>
      <c r="BI29" s="40"/>
      <c r="BJ29" s="40"/>
      <c r="BK29" s="40"/>
      <c r="BL29" s="40"/>
      <c r="BM29" s="40"/>
      <c r="BN29" s="40"/>
      <c r="BO29" s="40"/>
      <c r="BP29" s="40"/>
      <c r="BQ29" s="40"/>
      <c r="BR29" s="40"/>
      <c r="BS29" s="40"/>
      <c r="BT29" s="40"/>
    </row>
    <row r="30" spans="1:74" s="1" customFormat="1" ht="32.25" customHeight="1">
      <c r="A30" s="89">
        <v>18</v>
      </c>
      <c r="B30" s="100" t="s">
        <v>116</v>
      </c>
      <c r="C30" s="100" t="s">
        <v>69</v>
      </c>
      <c r="D30" s="100" t="s">
        <v>31</v>
      </c>
      <c r="E30" s="100" t="s">
        <v>23</v>
      </c>
      <c r="F30" s="100" t="s">
        <v>157</v>
      </c>
      <c r="G30" s="101" t="s">
        <v>11</v>
      </c>
      <c r="H30" s="90">
        <f t="shared" si="0"/>
        <v>1</v>
      </c>
      <c r="I30" s="91" t="str">
        <f t="shared" si="1"/>
        <v xml:space="preserve">No precisa ni adaptación ni cambio de puesto, permanece en su actividad laboral habitual.  </v>
      </c>
      <c r="J30" s="80">
        <f t="shared" si="2"/>
        <v>2</v>
      </c>
      <c r="K30" s="17">
        <f t="shared" si="3"/>
        <v>9</v>
      </c>
      <c r="L30" s="17">
        <f t="shared" si="4"/>
        <v>1</v>
      </c>
      <c r="M30" s="16">
        <f t="shared" si="5"/>
        <v>1</v>
      </c>
      <c r="N30" s="107" t="str">
        <f t="shared" si="6"/>
        <v>R</v>
      </c>
      <c r="O30" s="107">
        <f t="shared" si="7"/>
        <v>0</v>
      </c>
      <c r="P30" s="107" t="str">
        <f t="shared" si="8"/>
        <v>R</v>
      </c>
      <c r="Q30" s="107">
        <f t="shared" si="9"/>
        <v>0</v>
      </c>
      <c r="R30" s="107">
        <f t="shared" si="10"/>
        <v>0</v>
      </c>
      <c r="S30" s="107">
        <f t="shared" si="11"/>
        <v>0</v>
      </c>
      <c r="T30" s="6"/>
      <c r="U30" s="125"/>
      <c r="V30" s="18">
        <v>6</v>
      </c>
      <c r="W30" s="33">
        <v>1</v>
      </c>
      <c r="X30" s="26">
        <v>1</v>
      </c>
      <c r="Y30" s="23">
        <v>2</v>
      </c>
      <c r="Z30" s="23">
        <v>2</v>
      </c>
      <c r="AA30" s="33">
        <v>1</v>
      </c>
      <c r="AB30" s="24">
        <v>3</v>
      </c>
      <c r="AC30" s="24">
        <v>3</v>
      </c>
      <c r="AD30" s="25">
        <v>3</v>
      </c>
      <c r="AE30" s="33">
        <v>1</v>
      </c>
      <c r="AF30" s="29">
        <v>4</v>
      </c>
      <c r="AG30" s="29">
        <v>4</v>
      </c>
      <c r="AH30" s="30">
        <v>4</v>
      </c>
      <c r="AI30" s="27">
        <v>1</v>
      </c>
      <c r="AJ30" s="27">
        <v>4</v>
      </c>
      <c r="AK30" s="27">
        <v>4</v>
      </c>
      <c r="AL30" s="28">
        <v>4</v>
      </c>
      <c r="BB30" s="40">
        <v>2</v>
      </c>
      <c r="BC30" s="40" t="s">
        <v>51</v>
      </c>
      <c r="BD30" s="40"/>
      <c r="BE30" s="40" t="s">
        <v>47</v>
      </c>
      <c r="BF30" s="40"/>
      <c r="BG30" s="40"/>
      <c r="BH30" s="40"/>
      <c r="BI30" s="40"/>
      <c r="BJ30" s="40"/>
      <c r="BK30" s="40"/>
      <c r="BL30" s="40"/>
      <c r="BM30" s="40"/>
      <c r="BN30" s="40"/>
      <c r="BO30" s="40"/>
      <c r="BP30" s="40"/>
      <c r="BQ30" s="40"/>
      <c r="BR30" s="40"/>
      <c r="BS30" s="40"/>
      <c r="BT30" s="40"/>
    </row>
    <row r="31" spans="1:74" s="1" customFormat="1" ht="32.25" customHeight="1">
      <c r="A31" s="89">
        <v>19</v>
      </c>
      <c r="B31" s="100" t="s">
        <v>117</v>
      </c>
      <c r="C31" s="100" t="s">
        <v>69</v>
      </c>
      <c r="D31" s="100" t="s">
        <v>31</v>
      </c>
      <c r="E31" s="100" t="s">
        <v>23</v>
      </c>
      <c r="F31" s="100" t="s">
        <v>157</v>
      </c>
      <c r="G31" s="101" t="s">
        <v>11</v>
      </c>
      <c r="H31" s="90">
        <f t="shared" si="0"/>
        <v>1</v>
      </c>
      <c r="I31" s="91" t="str">
        <f t="shared" si="1"/>
        <v xml:space="preserve">No precisa ni adaptación ni cambio de puesto, permanece en su actividad laboral habitual.  </v>
      </c>
      <c r="J31" s="80">
        <f t="shared" si="2"/>
        <v>2</v>
      </c>
      <c r="K31" s="17">
        <f t="shared" si="3"/>
        <v>9</v>
      </c>
      <c r="L31" s="17">
        <f t="shared" si="4"/>
        <v>1</v>
      </c>
      <c r="M31" s="16">
        <f t="shared" si="5"/>
        <v>1</v>
      </c>
      <c r="N31" s="107" t="str">
        <f t="shared" si="6"/>
        <v>R</v>
      </c>
      <c r="O31" s="107">
        <f t="shared" si="7"/>
        <v>0</v>
      </c>
      <c r="P31" s="107" t="str">
        <f t="shared" si="8"/>
        <v>R</v>
      </c>
      <c r="Q31" s="107">
        <f t="shared" si="9"/>
        <v>0</v>
      </c>
      <c r="R31" s="107">
        <f t="shared" si="10"/>
        <v>0</v>
      </c>
      <c r="S31" s="107">
        <f t="shared" si="11"/>
        <v>0</v>
      </c>
      <c r="T31" s="6"/>
      <c r="U31" s="125"/>
      <c r="V31" s="19">
        <v>7</v>
      </c>
      <c r="W31" s="33">
        <v>1</v>
      </c>
      <c r="X31" s="24">
        <v>3</v>
      </c>
      <c r="Y31" s="24">
        <v>3</v>
      </c>
      <c r="Z31" s="24">
        <v>3</v>
      </c>
      <c r="AA31" s="53">
        <v>1</v>
      </c>
      <c r="AB31" s="27">
        <v>4</v>
      </c>
      <c r="AC31" s="27">
        <v>4</v>
      </c>
      <c r="AD31" s="28">
        <v>4</v>
      </c>
      <c r="AE31" s="53">
        <v>1</v>
      </c>
      <c r="AF31" s="27">
        <v>4</v>
      </c>
      <c r="AG31" s="27">
        <v>4</v>
      </c>
      <c r="AH31" s="28">
        <v>4</v>
      </c>
      <c r="AI31" s="33">
        <v>1</v>
      </c>
      <c r="AJ31" s="29">
        <v>4</v>
      </c>
      <c r="AK31" s="29">
        <v>4</v>
      </c>
      <c r="AL31" s="30">
        <v>4</v>
      </c>
      <c r="BB31" s="40">
        <v>3</v>
      </c>
      <c r="BC31" s="40" t="s">
        <v>56</v>
      </c>
      <c r="BD31" s="40"/>
      <c r="BE31" s="40" t="s">
        <v>48</v>
      </c>
      <c r="BF31" s="46"/>
      <c r="BG31" s="40"/>
      <c r="BH31" s="40"/>
      <c r="BI31" s="40"/>
      <c r="BJ31" s="40"/>
      <c r="BK31" s="40"/>
      <c r="BL31" s="40"/>
      <c r="BM31" s="40"/>
      <c r="BN31" s="40"/>
      <c r="BO31" s="40"/>
      <c r="BP31" s="40"/>
      <c r="BQ31" s="40"/>
      <c r="BR31" s="40"/>
      <c r="BS31" s="40"/>
      <c r="BT31" s="40"/>
    </row>
    <row r="32" spans="1:74" s="1" customFormat="1" ht="32.25" customHeight="1">
      <c r="A32" s="89">
        <v>20</v>
      </c>
      <c r="B32" s="100" t="s">
        <v>118</v>
      </c>
      <c r="C32" s="100" t="s">
        <v>69</v>
      </c>
      <c r="D32" s="100" t="s">
        <v>31</v>
      </c>
      <c r="E32" s="100" t="s">
        <v>23</v>
      </c>
      <c r="F32" s="100" t="s">
        <v>157</v>
      </c>
      <c r="G32" s="101" t="s">
        <v>11</v>
      </c>
      <c r="H32" s="90">
        <f t="shared" si="0"/>
        <v>1</v>
      </c>
      <c r="I32" s="91" t="str">
        <f t="shared" si="1"/>
        <v xml:space="preserve">No precisa ni adaptación ni cambio de puesto, permanece en su actividad laboral habitual.  </v>
      </c>
      <c r="J32" s="80">
        <f t="shared" si="2"/>
        <v>2</v>
      </c>
      <c r="K32" s="17">
        <f t="shared" si="3"/>
        <v>9</v>
      </c>
      <c r="L32" s="17">
        <f t="shared" si="4"/>
        <v>1</v>
      </c>
      <c r="M32" s="16">
        <f t="shared" si="5"/>
        <v>1</v>
      </c>
      <c r="N32" s="107" t="str">
        <f t="shared" si="6"/>
        <v>R</v>
      </c>
      <c r="O32" s="107">
        <f t="shared" si="7"/>
        <v>0</v>
      </c>
      <c r="P32" s="107" t="str">
        <f t="shared" si="8"/>
        <v>R</v>
      </c>
      <c r="Q32" s="107">
        <f t="shared" si="9"/>
        <v>0</v>
      </c>
      <c r="R32" s="107">
        <f t="shared" si="10"/>
        <v>0</v>
      </c>
      <c r="S32" s="107">
        <f t="shared" si="11"/>
        <v>0</v>
      </c>
      <c r="T32" s="6"/>
      <c r="U32" s="125"/>
      <c r="V32" s="19">
        <v>8</v>
      </c>
      <c r="W32" s="33">
        <v>1</v>
      </c>
      <c r="X32" s="29">
        <v>4</v>
      </c>
      <c r="Y32" s="29">
        <v>4</v>
      </c>
      <c r="Z32" s="30">
        <v>4</v>
      </c>
      <c r="AA32" s="53">
        <v>1</v>
      </c>
      <c r="AB32" s="27">
        <v>4</v>
      </c>
      <c r="AC32" s="27">
        <v>4</v>
      </c>
      <c r="AD32" s="27">
        <v>4</v>
      </c>
      <c r="AE32" s="53">
        <v>1</v>
      </c>
      <c r="AF32" s="27">
        <v>4</v>
      </c>
      <c r="AG32" s="27">
        <v>4</v>
      </c>
      <c r="AH32" s="28">
        <v>4</v>
      </c>
      <c r="AI32" s="33">
        <v>1</v>
      </c>
      <c r="AJ32" s="29">
        <v>4</v>
      </c>
      <c r="AK32" s="29">
        <v>4</v>
      </c>
      <c r="AL32" s="30">
        <v>4</v>
      </c>
      <c r="BB32" s="40">
        <v>4</v>
      </c>
      <c r="BC32" s="40" t="s">
        <v>57</v>
      </c>
      <c r="BD32" s="40"/>
      <c r="BE32" s="40"/>
      <c r="BF32" s="40"/>
      <c r="BG32" s="40"/>
      <c r="BH32" s="40"/>
      <c r="BI32" s="40"/>
      <c r="BJ32" s="40"/>
      <c r="BK32" s="40"/>
      <c r="BL32" s="40"/>
      <c r="BM32" s="40"/>
      <c r="BN32" s="40"/>
      <c r="BO32" s="40"/>
      <c r="BP32" s="40"/>
      <c r="BQ32" s="40"/>
      <c r="BR32" s="40"/>
      <c r="BS32" s="40"/>
      <c r="BT32" s="40"/>
    </row>
    <row r="33" spans="1:74" s="1" customFormat="1" ht="32.25" customHeight="1">
      <c r="A33" s="89">
        <v>21</v>
      </c>
      <c r="B33" s="100" t="s">
        <v>119</v>
      </c>
      <c r="C33" s="100" t="s">
        <v>69</v>
      </c>
      <c r="D33" s="100" t="s">
        <v>31</v>
      </c>
      <c r="E33" s="100" t="s">
        <v>23</v>
      </c>
      <c r="F33" s="100" t="s">
        <v>157</v>
      </c>
      <c r="G33" s="101" t="s">
        <v>11</v>
      </c>
      <c r="H33" s="90">
        <f t="shared" si="0"/>
        <v>1</v>
      </c>
      <c r="I33" s="91" t="str">
        <f t="shared" si="1"/>
        <v xml:space="preserve">No precisa ni adaptación ni cambio de puesto, permanece en su actividad laboral habitual.  </v>
      </c>
      <c r="J33" s="80">
        <f t="shared" si="2"/>
        <v>2</v>
      </c>
      <c r="K33" s="17">
        <f t="shared" si="3"/>
        <v>9</v>
      </c>
      <c r="L33" s="17">
        <f t="shared" si="4"/>
        <v>1</v>
      </c>
      <c r="M33" s="16">
        <f t="shared" si="5"/>
        <v>1</v>
      </c>
      <c r="N33" s="107" t="str">
        <f t="shared" si="6"/>
        <v>R</v>
      </c>
      <c r="O33" s="107">
        <f t="shared" si="7"/>
        <v>0</v>
      </c>
      <c r="P33" s="107" t="str">
        <f t="shared" si="8"/>
        <v>R</v>
      </c>
      <c r="Q33" s="107">
        <f t="shared" si="9"/>
        <v>0</v>
      </c>
      <c r="R33" s="107">
        <f t="shared" si="10"/>
        <v>0</v>
      </c>
      <c r="S33" s="107">
        <f t="shared" si="11"/>
        <v>0</v>
      </c>
      <c r="T33" s="2"/>
      <c r="U33" s="126"/>
      <c r="V33" s="20">
        <v>9</v>
      </c>
      <c r="W33" s="54">
        <v>1</v>
      </c>
      <c r="X33" s="55">
        <v>1</v>
      </c>
      <c r="Y33" s="55">
        <v>2</v>
      </c>
      <c r="Z33" s="55">
        <v>2</v>
      </c>
      <c r="AA33" s="54">
        <v>1</v>
      </c>
      <c r="AB33" s="55">
        <v>1</v>
      </c>
      <c r="AC33" s="55">
        <v>2</v>
      </c>
      <c r="AD33" s="55">
        <v>2</v>
      </c>
      <c r="AE33" s="54">
        <v>1</v>
      </c>
      <c r="AF33" s="55">
        <v>1</v>
      </c>
      <c r="AG33" s="55">
        <v>2</v>
      </c>
      <c r="AH33" s="55">
        <v>2</v>
      </c>
      <c r="AI33" s="54">
        <v>1</v>
      </c>
      <c r="AJ33" s="55">
        <v>1</v>
      </c>
      <c r="AK33" s="55">
        <v>2</v>
      </c>
      <c r="AL33" s="56">
        <v>2</v>
      </c>
      <c r="BB33" s="40"/>
      <c r="BC33" s="40"/>
      <c r="BD33" s="40"/>
      <c r="BE33" s="40"/>
      <c r="BF33" s="40"/>
      <c r="BG33" s="40"/>
      <c r="BH33" s="40"/>
      <c r="BI33" s="40"/>
      <c r="BJ33" s="40"/>
      <c r="BK33" s="40"/>
      <c r="BL33" s="40"/>
      <c r="BM33" s="40"/>
      <c r="BN33" s="40"/>
      <c r="BO33" s="40"/>
      <c r="BP33" s="40"/>
      <c r="BQ33" s="40"/>
      <c r="BR33" s="40"/>
      <c r="BS33" s="40"/>
      <c r="BT33" s="40"/>
    </row>
    <row r="34" spans="1:74" s="1" customFormat="1" ht="32.25" customHeight="1">
      <c r="A34" s="89">
        <v>22</v>
      </c>
      <c r="B34" s="100" t="s">
        <v>120</v>
      </c>
      <c r="C34" s="100" t="s">
        <v>69</v>
      </c>
      <c r="D34" s="100" t="s">
        <v>31</v>
      </c>
      <c r="E34" s="100" t="s">
        <v>23</v>
      </c>
      <c r="F34" s="100" t="s">
        <v>157</v>
      </c>
      <c r="G34" s="101" t="s">
        <v>11</v>
      </c>
      <c r="H34" s="90">
        <f t="shared" si="0"/>
        <v>1</v>
      </c>
      <c r="I34" s="91" t="str">
        <f t="shared" si="1"/>
        <v xml:space="preserve">No precisa ni adaptación ni cambio de puesto, permanece en su actividad laboral habitual.  </v>
      </c>
      <c r="J34" s="80">
        <f t="shared" si="2"/>
        <v>2</v>
      </c>
      <c r="K34" s="17">
        <f t="shared" si="3"/>
        <v>9</v>
      </c>
      <c r="L34" s="17">
        <f t="shared" si="4"/>
        <v>1</v>
      </c>
      <c r="M34" s="16">
        <f t="shared" si="5"/>
        <v>1</v>
      </c>
      <c r="N34" s="107" t="str">
        <f t="shared" si="6"/>
        <v>R</v>
      </c>
      <c r="O34" s="107">
        <f t="shared" si="7"/>
        <v>0</v>
      </c>
      <c r="P34" s="107" t="str">
        <f t="shared" si="8"/>
        <v>R</v>
      </c>
      <c r="Q34" s="107">
        <f t="shared" si="9"/>
        <v>0</v>
      </c>
      <c r="R34" s="107">
        <f t="shared" si="10"/>
        <v>0</v>
      </c>
      <c r="S34" s="107">
        <f t="shared" si="11"/>
        <v>0</v>
      </c>
      <c r="T34" s="2"/>
      <c r="V34" s="7"/>
      <c r="W34" s="8"/>
      <c r="X34" s="8"/>
      <c r="Y34" s="8"/>
      <c r="Z34" s="8"/>
      <c r="AA34" s="8"/>
      <c r="AB34" s="8"/>
      <c r="AC34" s="8"/>
      <c r="AD34" s="7"/>
      <c r="AE34" s="7"/>
      <c r="AF34" s="7"/>
      <c r="AG34" s="7"/>
      <c r="AH34" s="7"/>
      <c r="AI34" s="7"/>
      <c r="AJ34" s="7"/>
      <c r="AK34" s="7"/>
      <c r="AL34" s="7"/>
      <c r="BB34" s="40"/>
      <c r="BC34" s="61" t="s">
        <v>15</v>
      </c>
      <c r="BD34" s="62"/>
      <c r="BE34" s="62"/>
      <c r="BF34" s="62"/>
      <c r="BG34" s="62"/>
      <c r="BH34" s="62"/>
      <c r="BI34" s="62"/>
      <c r="BJ34" s="62"/>
      <c r="BK34" s="62"/>
      <c r="BL34" s="62"/>
      <c r="BM34" s="62"/>
      <c r="BN34" s="62"/>
      <c r="BO34" s="62"/>
      <c r="BP34" s="62"/>
      <c r="BQ34" s="62"/>
      <c r="BR34" s="62"/>
      <c r="BS34" s="62"/>
      <c r="BT34" s="62"/>
      <c r="BU34" s="63"/>
      <c r="BV34" s="63"/>
    </row>
    <row r="35" spans="1:74" s="1" customFormat="1" ht="32.25" customHeight="1">
      <c r="A35" s="89">
        <v>23</v>
      </c>
      <c r="B35" s="100" t="s">
        <v>121</v>
      </c>
      <c r="C35" s="100" t="s">
        <v>69</v>
      </c>
      <c r="D35" s="100" t="s">
        <v>31</v>
      </c>
      <c r="E35" s="100" t="s">
        <v>23</v>
      </c>
      <c r="F35" s="100" t="s">
        <v>157</v>
      </c>
      <c r="G35" s="101" t="s">
        <v>11</v>
      </c>
      <c r="H35" s="90">
        <f t="shared" si="0"/>
        <v>1</v>
      </c>
      <c r="I35" s="91" t="str">
        <f t="shared" si="1"/>
        <v xml:space="preserve">No precisa ni adaptación ni cambio de puesto, permanece en su actividad laboral habitual.  </v>
      </c>
      <c r="J35" s="80">
        <f t="shared" si="2"/>
        <v>2</v>
      </c>
      <c r="K35" s="17">
        <f t="shared" si="3"/>
        <v>9</v>
      </c>
      <c r="L35" s="17">
        <f t="shared" si="4"/>
        <v>1</v>
      </c>
      <c r="M35" s="16">
        <f t="shared" si="5"/>
        <v>1</v>
      </c>
      <c r="N35" s="107" t="str">
        <f t="shared" si="6"/>
        <v>R</v>
      </c>
      <c r="O35" s="107">
        <f t="shared" si="7"/>
        <v>0</v>
      </c>
      <c r="P35" s="107" t="str">
        <f t="shared" si="8"/>
        <v>R</v>
      </c>
      <c r="Q35" s="107">
        <f t="shared" si="9"/>
        <v>0</v>
      </c>
      <c r="R35" s="107">
        <f t="shared" si="10"/>
        <v>0</v>
      </c>
      <c r="S35" s="107">
        <f t="shared" si="11"/>
        <v>0</v>
      </c>
      <c r="T35" s="12"/>
      <c r="V35" s="13"/>
      <c r="W35" s="13"/>
      <c r="X35" s="13"/>
      <c r="Y35" s="13"/>
      <c r="Z35" s="13"/>
      <c r="AA35" s="13"/>
      <c r="AB35" s="13"/>
      <c r="AC35" s="13"/>
      <c r="AD35" s="13"/>
      <c r="AE35" s="13"/>
      <c r="AF35" s="13"/>
      <c r="AG35" s="13"/>
      <c r="AH35" s="13"/>
      <c r="AI35" s="14"/>
      <c r="AJ35" s="14"/>
      <c r="AK35" s="14"/>
      <c r="AL35" s="14"/>
      <c r="BB35" s="40">
        <v>1</v>
      </c>
      <c r="BC35" s="40" t="s">
        <v>11</v>
      </c>
      <c r="BD35" s="40"/>
      <c r="BE35" s="40"/>
      <c r="BF35" s="40"/>
      <c r="BG35" s="40"/>
      <c r="BH35" s="40"/>
      <c r="BI35" s="40"/>
      <c r="BJ35" s="40"/>
      <c r="BK35" s="40"/>
      <c r="BL35" s="40"/>
      <c r="BM35" s="40"/>
      <c r="BN35" s="40"/>
      <c r="BO35" s="40"/>
      <c r="BP35" s="40"/>
      <c r="BQ35" s="40"/>
      <c r="BR35" s="40"/>
      <c r="BS35" s="40"/>
      <c r="BT35" s="40"/>
    </row>
    <row r="36" spans="1:74" s="1" customFormat="1" ht="32.25" customHeight="1">
      <c r="A36" s="89">
        <v>24</v>
      </c>
      <c r="B36" s="100" t="s">
        <v>122</v>
      </c>
      <c r="C36" s="100" t="s">
        <v>69</v>
      </c>
      <c r="D36" s="100" t="s">
        <v>31</v>
      </c>
      <c r="E36" s="100" t="s">
        <v>23</v>
      </c>
      <c r="F36" s="100" t="s">
        <v>157</v>
      </c>
      <c r="G36" s="101" t="s">
        <v>11</v>
      </c>
      <c r="H36" s="90">
        <f t="shared" si="0"/>
        <v>1</v>
      </c>
      <c r="I36" s="91" t="str">
        <f t="shared" si="1"/>
        <v xml:space="preserve">No precisa ni adaptación ni cambio de puesto, permanece en su actividad laboral habitual.  </v>
      </c>
      <c r="J36" s="80">
        <f t="shared" si="2"/>
        <v>2</v>
      </c>
      <c r="K36" s="17">
        <f t="shared" si="3"/>
        <v>9</v>
      </c>
      <c r="L36" s="17">
        <f t="shared" si="4"/>
        <v>1</v>
      </c>
      <c r="M36" s="16">
        <f t="shared" si="5"/>
        <v>1</v>
      </c>
      <c r="N36" s="107" t="str">
        <f t="shared" si="6"/>
        <v>R</v>
      </c>
      <c r="O36" s="107">
        <f t="shared" si="7"/>
        <v>0</v>
      </c>
      <c r="P36" s="107" t="str">
        <f t="shared" si="8"/>
        <v>R</v>
      </c>
      <c r="Q36" s="107">
        <f t="shared" si="9"/>
        <v>0</v>
      </c>
      <c r="R36" s="107">
        <f t="shared" si="10"/>
        <v>0</v>
      </c>
      <c r="S36" s="107">
        <f t="shared" si="11"/>
        <v>0</v>
      </c>
      <c r="T36" s="39"/>
      <c r="U36" s="61" t="s">
        <v>2</v>
      </c>
      <c r="V36" s="65"/>
      <c r="W36" s="65"/>
      <c r="X36" s="65"/>
      <c r="Y36" s="65"/>
      <c r="Z36" s="65"/>
      <c r="AA36" s="65"/>
      <c r="AB36" s="65"/>
      <c r="AC36" s="65"/>
      <c r="AD36" s="65"/>
      <c r="AE36" s="65"/>
      <c r="AF36" s="65"/>
      <c r="AG36" s="65"/>
      <c r="AH36" s="65"/>
      <c r="AI36" s="68"/>
      <c r="AJ36" s="68"/>
      <c r="AK36" s="68"/>
      <c r="AL36" s="68"/>
      <c r="AM36" s="63"/>
      <c r="AN36" s="63"/>
      <c r="AO36" s="63"/>
      <c r="AP36" s="63"/>
      <c r="AQ36" s="63"/>
      <c r="BB36" s="40">
        <v>2</v>
      </c>
      <c r="BC36" s="40" t="s">
        <v>12</v>
      </c>
      <c r="BD36" s="40"/>
      <c r="BE36" s="40"/>
      <c r="BF36" s="40"/>
      <c r="BG36" s="40"/>
      <c r="BH36" s="40"/>
      <c r="BI36" s="40"/>
      <c r="BJ36" s="40"/>
      <c r="BK36" s="40"/>
      <c r="BL36" s="40"/>
      <c r="BM36" s="40"/>
      <c r="BN36" s="40"/>
      <c r="BO36" s="40"/>
      <c r="BP36" s="40"/>
      <c r="BQ36" s="40"/>
      <c r="BR36" s="40"/>
      <c r="BS36" s="40"/>
      <c r="BT36" s="40"/>
    </row>
    <row r="37" spans="1:74" s="1" customFormat="1" ht="32.25" customHeight="1">
      <c r="A37" s="89">
        <v>25</v>
      </c>
      <c r="B37" s="100" t="s">
        <v>123</v>
      </c>
      <c r="C37" s="100" t="s">
        <v>69</v>
      </c>
      <c r="D37" s="100" t="s">
        <v>31</v>
      </c>
      <c r="E37" s="100" t="s">
        <v>23</v>
      </c>
      <c r="F37" s="100" t="s">
        <v>157</v>
      </c>
      <c r="G37" s="101" t="s">
        <v>11</v>
      </c>
      <c r="H37" s="90">
        <f t="shared" si="0"/>
        <v>1</v>
      </c>
      <c r="I37" s="91" t="str">
        <f t="shared" si="1"/>
        <v xml:space="preserve">No precisa ni adaptación ni cambio de puesto, permanece en su actividad laboral habitual.  </v>
      </c>
      <c r="J37" s="80">
        <f t="shared" si="2"/>
        <v>2</v>
      </c>
      <c r="K37" s="17">
        <f t="shared" si="3"/>
        <v>9</v>
      </c>
      <c r="L37" s="17">
        <f t="shared" si="4"/>
        <v>1</v>
      </c>
      <c r="M37" s="16">
        <f t="shared" si="5"/>
        <v>1</v>
      </c>
      <c r="N37" s="107" t="str">
        <f t="shared" si="6"/>
        <v>R</v>
      </c>
      <c r="O37" s="107">
        <f t="shared" si="7"/>
        <v>0</v>
      </c>
      <c r="P37" s="107" t="str">
        <f t="shared" si="8"/>
        <v>R</v>
      </c>
      <c r="Q37" s="107">
        <f t="shared" si="9"/>
        <v>0</v>
      </c>
      <c r="R37" s="107">
        <f t="shared" si="10"/>
        <v>0</v>
      </c>
      <c r="S37" s="107">
        <f t="shared" si="11"/>
        <v>0</v>
      </c>
      <c r="T37" s="40">
        <v>1</v>
      </c>
      <c r="U37" s="42" t="s">
        <v>3</v>
      </c>
      <c r="V37" s="41"/>
      <c r="W37" s="41"/>
      <c r="X37" s="41"/>
      <c r="Y37" s="41"/>
      <c r="Z37" s="41"/>
      <c r="AA37" s="41"/>
      <c r="AB37" s="41"/>
      <c r="AC37" s="41"/>
      <c r="AD37" s="41"/>
      <c r="AE37" s="41"/>
      <c r="AF37" s="41"/>
      <c r="AG37" s="41"/>
      <c r="AH37" s="40"/>
      <c r="AI37" s="67"/>
      <c r="AJ37" s="67"/>
      <c r="AK37" s="67"/>
      <c r="AL37" s="67"/>
      <c r="BB37" s="40">
        <v>3</v>
      </c>
      <c r="BC37" s="40" t="s">
        <v>13</v>
      </c>
      <c r="BD37" s="40"/>
      <c r="BE37" s="40"/>
      <c r="BF37" s="40"/>
      <c r="BG37" s="40"/>
      <c r="BH37" s="40"/>
      <c r="BI37" s="40"/>
      <c r="BJ37" s="40"/>
      <c r="BK37" s="40"/>
      <c r="BL37" s="40"/>
      <c r="BM37" s="40"/>
      <c r="BN37" s="40"/>
      <c r="BO37" s="40"/>
      <c r="BP37" s="40"/>
      <c r="BQ37" s="40"/>
      <c r="BR37" s="40"/>
      <c r="BS37" s="40"/>
      <c r="BT37" s="40"/>
    </row>
    <row r="38" spans="1:74" s="1" customFormat="1" ht="32.25" customHeight="1">
      <c r="A38" s="89">
        <v>26</v>
      </c>
      <c r="B38" s="100" t="s">
        <v>124</v>
      </c>
      <c r="C38" s="100" t="s">
        <v>69</v>
      </c>
      <c r="D38" s="100" t="s">
        <v>31</v>
      </c>
      <c r="E38" s="100" t="s">
        <v>23</v>
      </c>
      <c r="F38" s="100" t="s">
        <v>157</v>
      </c>
      <c r="G38" s="101" t="s">
        <v>11</v>
      </c>
      <c r="H38" s="90">
        <f t="shared" si="0"/>
        <v>1</v>
      </c>
      <c r="I38" s="91" t="str">
        <f t="shared" si="1"/>
        <v xml:space="preserve">No precisa ni adaptación ni cambio de puesto, permanece en su actividad laboral habitual.  </v>
      </c>
      <c r="J38" s="80">
        <f t="shared" si="2"/>
        <v>2</v>
      </c>
      <c r="K38" s="17">
        <f t="shared" si="3"/>
        <v>9</v>
      </c>
      <c r="L38" s="17">
        <f t="shared" si="4"/>
        <v>1</v>
      </c>
      <c r="M38" s="16">
        <f t="shared" si="5"/>
        <v>1</v>
      </c>
      <c r="N38" s="107" t="str">
        <f t="shared" si="6"/>
        <v>R</v>
      </c>
      <c r="O38" s="107">
        <f t="shared" si="7"/>
        <v>0</v>
      </c>
      <c r="P38" s="107" t="str">
        <f t="shared" si="8"/>
        <v>R</v>
      </c>
      <c r="Q38" s="107">
        <f t="shared" si="9"/>
        <v>0</v>
      </c>
      <c r="R38" s="107">
        <f t="shared" si="10"/>
        <v>0</v>
      </c>
      <c r="S38" s="107">
        <f t="shared" si="11"/>
        <v>0</v>
      </c>
      <c r="T38" s="40">
        <v>2</v>
      </c>
      <c r="U38" s="42" t="s">
        <v>31</v>
      </c>
      <c r="V38" s="41"/>
      <c r="W38" s="41"/>
      <c r="X38" s="41"/>
      <c r="Y38" s="41"/>
      <c r="Z38" s="41"/>
      <c r="AA38" s="41"/>
      <c r="AB38" s="41"/>
      <c r="AC38" s="41"/>
      <c r="AD38" s="41"/>
      <c r="AE38" s="41"/>
      <c r="AF38" s="41"/>
      <c r="AG38" s="41"/>
      <c r="AH38" s="40"/>
      <c r="AI38" s="67"/>
      <c r="AJ38" s="67"/>
      <c r="AK38" s="67"/>
      <c r="AL38" s="67"/>
      <c r="BB38" s="40">
        <v>4</v>
      </c>
      <c r="BC38" s="40" t="s">
        <v>14</v>
      </c>
      <c r="BD38" s="40"/>
      <c r="BE38" s="40"/>
      <c r="BF38" s="40"/>
      <c r="BG38" s="40"/>
      <c r="BH38" s="40"/>
      <c r="BI38" s="40"/>
      <c r="BJ38" s="40"/>
      <c r="BK38" s="40"/>
      <c r="BL38" s="40"/>
      <c r="BM38" s="40"/>
      <c r="BN38" s="40"/>
      <c r="BO38" s="40"/>
      <c r="BP38" s="40"/>
      <c r="BQ38" s="40"/>
      <c r="BR38" s="40"/>
      <c r="BS38" s="40"/>
      <c r="BT38" s="40"/>
    </row>
    <row r="39" spans="1:74" s="1" customFormat="1" ht="32.25" customHeight="1">
      <c r="A39" s="89">
        <v>27</v>
      </c>
      <c r="B39" s="100" t="s">
        <v>125</v>
      </c>
      <c r="C39" s="100" t="s">
        <v>69</v>
      </c>
      <c r="D39" s="100" t="s">
        <v>31</v>
      </c>
      <c r="E39" s="100" t="s">
        <v>23</v>
      </c>
      <c r="F39" s="100" t="s">
        <v>157</v>
      </c>
      <c r="G39" s="101" t="s">
        <v>11</v>
      </c>
      <c r="H39" s="90">
        <f t="shared" si="0"/>
        <v>1</v>
      </c>
      <c r="I39" s="91" t="str">
        <f t="shared" si="1"/>
        <v xml:space="preserve">No precisa ni adaptación ni cambio de puesto, permanece en su actividad laboral habitual.  </v>
      </c>
      <c r="J39" s="80">
        <f t="shared" si="2"/>
        <v>2</v>
      </c>
      <c r="K39" s="17">
        <f t="shared" si="3"/>
        <v>9</v>
      </c>
      <c r="L39" s="17">
        <f t="shared" si="4"/>
        <v>1</v>
      </c>
      <c r="M39" s="16">
        <f t="shared" si="5"/>
        <v>1</v>
      </c>
      <c r="N39" s="107" t="str">
        <f t="shared" si="6"/>
        <v>R</v>
      </c>
      <c r="O39" s="107">
        <f t="shared" si="7"/>
        <v>0</v>
      </c>
      <c r="P39" s="107" t="str">
        <f t="shared" si="8"/>
        <v>R</v>
      </c>
      <c r="Q39" s="107">
        <f t="shared" si="9"/>
        <v>0</v>
      </c>
      <c r="R39" s="107">
        <f t="shared" si="10"/>
        <v>0</v>
      </c>
      <c r="S39" s="107">
        <f t="shared" si="11"/>
        <v>0</v>
      </c>
      <c r="T39" s="40"/>
      <c r="U39" s="40"/>
      <c r="V39" s="41"/>
      <c r="W39" s="123"/>
      <c r="X39" s="123"/>
      <c r="Y39" s="123"/>
      <c r="Z39" s="123"/>
      <c r="AA39" s="123"/>
      <c r="AB39" s="37"/>
      <c r="AC39" s="41"/>
      <c r="AD39" s="41"/>
      <c r="AE39" s="41"/>
      <c r="AF39" s="41"/>
      <c r="AG39" s="41"/>
      <c r="AH39" s="40"/>
      <c r="AI39" s="41"/>
      <c r="AJ39" s="41"/>
      <c r="AK39" s="41"/>
      <c r="AL39" s="41"/>
      <c r="BB39" s="40">
        <v>1</v>
      </c>
      <c r="BC39" s="40" t="s">
        <v>24</v>
      </c>
      <c r="BD39" s="40"/>
      <c r="BE39" s="40"/>
      <c r="BF39" s="40"/>
      <c r="BG39" s="40"/>
      <c r="BH39" s="40"/>
      <c r="BI39" s="40"/>
      <c r="BJ39" s="40"/>
      <c r="BK39" s="40"/>
      <c r="BL39" s="40"/>
      <c r="BM39" s="40"/>
      <c r="BN39" s="40"/>
      <c r="BO39" s="40"/>
      <c r="BP39" s="40"/>
      <c r="BQ39" s="40"/>
      <c r="BR39" s="40"/>
      <c r="BS39" s="40"/>
      <c r="BT39" s="40"/>
    </row>
    <row r="40" spans="1:74" s="1" customFormat="1" ht="32.25" customHeight="1">
      <c r="A40" s="89">
        <v>28</v>
      </c>
      <c r="B40" s="100" t="s">
        <v>126</v>
      </c>
      <c r="C40" s="100" t="s">
        <v>69</v>
      </c>
      <c r="D40" s="100" t="s">
        <v>31</v>
      </c>
      <c r="E40" s="100" t="s">
        <v>23</v>
      </c>
      <c r="F40" s="100" t="s">
        <v>157</v>
      </c>
      <c r="G40" s="101" t="s">
        <v>11</v>
      </c>
      <c r="H40" s="90">
        <f t="shared" si="0"/>
        <v>1</v>
      </c>
      <c r="I40" s="91" t="str">
        <f t="shared" si="1"/>
        <v xml:space="preserve">No precisa ni adaptación ni cambio de puesto, permanece en su actividad laboral habitual.  </v>
      </c>
      <c r="J40" s="80">
        <f t="shared" si="2"/>
        <v>2</v>
      </c>
      <c r="K40" s="17">
        <f t="shared" si="3"/>
        <v>9</v>
      </c>
      <c r="L40" s="17">
        <f t="shared" si="4"/>
        <v>1</v>
      </c>
      <c r="M40" s="16">
        <f t="shared" si="5"/>
        <v>1</v>
      </c>
      <c r="N40" s="107" t="str">
        <f t="shared" si="6"/>
        <v>R</v>
      </c>
      <c r="O40" s="107">
        <f t="shared" si="7"/>
        <v>0</v>
      </c>
      <c r="P40" s="107" t="str">
        <f t="shared" si="8"/>
        <v>R</v>
      </c>
      <c r="Q40" s="107">
        <f t="shared" si="9"/>
        <v>0</v>
      </c>
      <c r="R40" s="107">
        <f t="shared" si="10"/>
        <v>0</v>
      </c>
      <c r="S40" s="107">
        <f t="shared" si="11"/>
        <v>0</v>
      </c>
      <c r="T40" s="40"/>
      <c r="U40" s="64" t="s">
        <v>4</v>
      </c>
      <c r="V40" s="65"/>
      <c r="W40" s="66"/>
      <c r="X40" s="66"/>
      <c r="Y40" s="66"/>
      <c r="Z40" s="66"/>
      <c r="AA40" s="66"/>
      <c r="AB40" s="66"/>
      <c r="AC40" s="65"/>
      <c r="AD40" s="65"/>
      <c r="AE40" s="65"/>
      <c r="AF40" s="65"/>
      <c r="AG40" s="65"/>
      <c r="AH40" s="62"/>
      <c r="AI40" s="65"/>
      <c r="AJ40" s="65"/>
      <c r="AK40" s="65"/>
      <c r="AL40" s="65"/>
      <c r="AM40" s="63"/>
      <c r="AN40" s="63"/>
      <c r="AO40" s="63"/>
      <c r="AP40" s="63"/>
      <c r="AQ40" s="63"/>
      <c r="BB40" s="40">
        <v>2</v>
      </c>
      <c r="BC40" s="47" t="s">
        <v>43</v>
      </c>
      <c r="BD40" s="40"/>
      <c r="BE40" s="40"/>
      <c r="BF40" s="40"/>
      <c r="BG40" s="40"/>
      <c r="BH40" s="40"/>
      <c r="BI40" s="40"/>
      <c r="BJ40" s="40"/>
      <c r="BK40" s="40"/>
      <c r="BL40" s="40"/>
      <c r="BM40" s="40"/>
      <c r="BN40" s="40"/>
      <c r="BO40" s="40"/>
      <c r="BP40" s="40"/>
      <c r="BQ40" s="40"/>
      <c r="BR40" s="40"/>
      <c r="BS40" s="40"/>
      <c r="BT40" s="40"/>
    </row>
    <row r="41" spans="1:74" s="1" customFormat="1" ht="32.25" customHeight="1">
      <c r="A41" s="89">
        <v>29</v>
      </c>
      <c r="B41" s="100" t="s">
        <v>127</v>
      </c>
      <c r="C41" s="100" t="s">
        <v>69</v>
      </c>
      <c r="D41" s="100" t="s">
        <v>31</v>
      </c>
      <c r="E41" s="100" t="s">
        <v>23</v>
      </c>
      <c r="F41" s="100" t="s">
        <v>157</v>
      </c>
      <c r="G41" s="101" t="s">
        <v>11</v>
      </c>
      <c r="H41" s="90">
        <f t="shared" si="0"/>
        <v>1</v>
      </c>
      <c r="I41" s="91" t="str">
        <f t="shared" si="1"/>
        <v xml:space="preserve">No precisa ni adaptación ni cambio de puesto, permanece en su actividad laboral habitual.  </v>
      </c>
      <c r="J41" s="80">
        <f t="shared" si="2"/>
        <v>2</v>
      </c>
      <c r="K41" s="17">
        <f t="shared" si="3"/>
        <v>9</v>
      </c>
      <c r="L41" s="17">
        <f t="shared" si="4"/>
        <v>1</v>
      </c>
      <c r="M41" s="16">
        <f t="shared" si="5"/>
        <v>1</v>
      </c>
      <c r="N41" s="107" t="str">
        <f t="shared" si="6"/>
        <v>R</v>
      </c>
      <c r="O41" s="107">
        <f t="shared" si="7"/>
        <v>0</v>
      </c>
      <c r="P41" s="107" t="str">
        <f t="shared" si="8"/>
        <v>R</v>
      </c>
      <c r="Q41" s="107">
        <f t="shared" si="9"/>
        <v>0</v>
      </c>
      <c r="R41" s="107">
        <f t="shared" si="10"/>
        <v>0</v>
      </c>
      <c r="S41" s="107">
        <f t="shared" si="11"/>
        <v>0</v>
      </c>
      <c r="T41" s="40">
        <v>1</v>
      </c>
      <c r="U41" s="42" t="s">
        <v>5</v>
      </c>
      <c r="V41" s="43"/>
      <c r="W41" s="38"/>
      <c r="X41" s="38"/>
      <c r="Y41" s="38"/>
      <c r="Z41" s="38"/>
      <c r="AA41" s="38"/>
      <c r="AB41" s="38"/>
      <c r="AC41" s="43"/>
      <c r="AD41" s="43"/>
      <c r="AE41" s="43"/>
      <c r="AF41" s="43"/>
      <c r="AG41" s="43"/>
      <c r="AH41" s="44"/>
      <c r="AI41" s="43"/>
      <c r="AJ41" s="43"/>
      <c r="AK41" s="43"/>
      <c r="AL41" s="43"/>
      <c r="AM41" s="9"/>
      <c r="BB41" s="40">
        <v>3</v>
      </c>
      <c r="BC41" s="47" t="s">
        <v>45</v>
      </c>
      <c r="BD41" s="40"/>
      <c r="BE41" s="40"/>
      <c r="BF41" s="40"/>
      <c r="BG41" s="40"/>
      <c r="BH41" s="40"/>
      <c r="BI41" s="40"/>
      <c r="BJ41" s="40"/>
      <c r="BK41" s="40"/>
      <c r="BL41" s="40"/>
      <c r="BM41" s="40"/>
      <c r="BN41" s="40"/>
      <c r="BO41" s="40"/>
      <c r="BP41" s="40"/>
      <c r="BQ41" s="40"/>
      <c r="BR41" s="40"/>
      <c r="BS41" s="40"/>
      <c r="BT41" s="40"/>
    </row>
    <row r="42" spans="1:74" s="1" customFormat="1" ht="32.25" customHeight="1">
      <c r="A42" s="89">
        <v>30</v>
      </c>
      <c r="B42" s="100" t="s">
        <v>128</v>
      </c>
      <c r="C42" s="100" t="s">
        <v>69</v>
      </c>
      <c r="D42" s="100" t="s">
        <v>31</v>
      </c>
      <c r="E42" s="100" t="s">
        <v>23</v>
      </c>
      <c r="F42" s="100" t="s">
        <v>157</v>
      </c>
      <c r="G42" s="101" t="s">
        <v>11</v>
      </c>
      <c r="H42" s="90">
        <f t="shared" si="0"/>
        <v>1</v>
      </c>
      <c r="I42" s="91" t="str">
        <f t="shared" si="1"/>
        <v xml:space="preserve">No precisa ni adaptación ni cambio de puesto, permanece en su actividad laboral habitual.  </v>
      </c>
      <c r="J42" s="80">
        <f t="shared" si="2"/>
        <v>2</v>
      </c>
      <c r="K42" s="17">
        <f t="shared" si="3"/>
        <v>9</v>
      </c>
      <c r="L42" s="17">
        <f t="shared" si="4"/>
        <v>1</v>
      </c>
      <c r="M42" s="16">
        <f t="shared" si="5"/>
        <v>1</v>
      </c>
      <c r="N42" s="107" t="str">
        <f t="shared" si="6"/>
        <v>R</v>
      </c>
      <c r="O42" s="107">
        <f t="shared" si="7"/>
        <v>0</v>
      </c>
      <c r="P42" s="107" t="str">
        <f t="shared" si="8"/>
        <v>R</v>
      </c>
      <c r="Q42" s="107">
        <f t="shared" si="9"/>
        <v>0</v>
      </c>
      <c r="R42" s="107">
        <f t="shared" si="10"/>
        <v>0</v>
      </c>
      <c r="S42" s="107">
        <f t="shared" si="11"/>
        <v>0</v>
      </c>
      <c r="T42" s="40">
        <v>2</v>
      </c>
      <c r="U42" s="42" t="s">
        <v>1</v>
      </c>
      <c r="V42" s="45"/>
      <c r="W42" s="45"/>
      <c r="X42" s="45"/>
      <c r="Y42" s="45"/>
      <c r="Z42" s="45"/>
      <c r="AA42" s="45"/>
      <c r="AB42" s="45"/>
      <c r="AC42" s="45"/>
      <c r="AD42" s="45"/>
      <c r="AE42" s="45"/>
      <c r="AF42" s="45"/>
      <c r="AG42" s="45"/>
      <c r="AH42" s="40"/>
      <c r="AI42" s="45"/>
      <c r="AJ42" s="45"/>
      <c r="AK42" s="45"/>
      <c r="AL42" s="45"/>
      <c r="BB42" s="40">
        <v>4</v>
      </c>
      <c r="BC42" s="40" t="s">
        <v>25</v>
      </c>
      <c r="BD42" s="40"/>
      <c r="BE42" s="40"/>
      <c r="BF42" s="40"/>
      <c r="BG42" s="40"/>
      <c r="BH42" s="40"/>
      <c r="BI42" s="40"/>
      <c r="BJ42" s="40"/>
      <c r="BK42" s="40"/>
      <c r="BL42" s="40"/>
      <c r="BM42" s="40"/>
      <c r="BN42" s="40"/>
      <c r="BO42" s="40"/>
      <c r="BP42" s="40"/>
      <c r="BQ42" s="40"/>
      <c r="BR42" s="40"/>
      <c r="BS42" s="40"/>
      <c r="BT42" s="40"/>
    </row>
    <row r="43" spans="1:74" s="1" customFormat="1" ht="32.25" customHeight="1">
      <c r="A43" s="89">
        <v>31</v>
      </c>
      <c r="B43" s="100" t="s">
        <v>129</v>
      </c>
      <c r="C43" s="100" t="s">
        <v>69</v>
      </c>
      <c r="D43" s="100" t="s">
        <v>31</v>
      </c>
      <c r="E43" s="100" t="s">
        <v>23</v>
      </c>
      <c r="F43" s="100" t="s">
        <v>157</v>
      </c>
      <c r="G43" s="101" t="s">
        <v>11</v>
      </c>
      <c r="H43" s="90">
        <f t="shared" si="0"/>
        <v>1</v>
      </c>
      <c r="I43" s="91" t="str">
        <f t="shared" si="1"/>
        <v xml:space="preserve">No precisa ni adaptación ni cambio de puesto, permanece en su actividad laboral habitual.  </v>
      </c>
      <c r="J43" s="80">
        <f t="shared" si="2"/>
        <v>2</v>
      </c>
      <c r="K43" s="17">
        <f t="shared" si="3"/>
        <v>9</v>
      </c>
      <c r="L43" s="17">
        <f t="shared" si="4"/>
        <v>1</v>
      </c>
      <c r="M43" s="16">
        <f t="shared" si="5"/>
        <v>1</v>
      </c>
      <c r="N43" s="107" t="str">
        <f t="shared" si="6"/>
        <v>R</v>
      </c>
      <c r="O43" s="107">
        <f t="shared" si="7"/>
        <v>0</v>
      </c>
      <c r="P43" s="107" t="str">
        <f t="shared" si="8"/>
        <v>R</v>
      </c>
      <c r="Q43" s="107">
        <f t="shared" si="9"/>
        <v>0</v>
      </c>
      <c r="R43" s="107">
        <f t="shared" si="10"/>
        <v>0</v>
      </c>
      <c r="S43" s="107">
        <f t="shared" si="11"/>
        <v>0</v>
      </c>
      <c r="T43" s="40">
        <v>3</v>
      </c>
      <c r="U43" s="42" t="s">
        <v>152</v>
      </c>
      <c r="V43" s="42"/>
      <c r="W43" s="42"/>
      <c r="X43" s="42"/>
      <c r="Y43" s="42"/>
      <c r="Z43" s="42"/>
      <c r="AA43" s="42"/>
      <c r="AB43" s="42"/>
      <c r="AC43" s="42"/>
      <c r="AD43" s="42"/>
      <c r="AE43" s="42"/>
      <c r="AF43" s="42"/>
      <c r="AG43" s="42"/>
      <c r="AH43" s="40"/>
      <c r="AI43" s="42"/>
      <c r="AJ43" s="42"/>
      <c r="AK43" s="42"/>
      <c r="AL43" s="42"/>
      <c r="BB43" s="40"/>
      <c r="BC43" s="40"/>
      <c r="BD43" s="40"/>
      <c r="BE43" s="40"/>
      <c r="BF43" s="40"/>
      <c r="BG43" s="40"/>
      <c r="BH43" s="40"/>
      <c r="BI43" s="40"/>
      <c r="BJ43" s="40"/>
      <c r="BK43" s="40"/>
      <c r="BL43" s="40"/>
      <c r="BM43" s="40"/>
      <c r="BN43" s="40"/>
      <c r="BO43" s="40"/>
      <c r="BP43" s="40"/>
      <c r="BQ43" s="40"/>
      <c r="BR43" s="40"/>
      <c r="BS43" s="40"/>
      <c r="BT43" s="40"/>
    </row>
    <row r="44" spans="1:74" s="1" customFormat="1" ht="32.25" customHeight="1">
      <c r="A44" s="89">
        <v>32</v>
      </c>
      <c r="B44" s="100" t="s">
        <v>130</v>
      </c>
      <c r="C44" s="100" t="s">
        <v>69</v>
      </c>
      <c r="D44" s="100" t="s">
        <v>31</v>
      </c>
      <c r="E44" s="100" t="s">
        <v>23</v>
      </c>
      <c r="F44" s="100" t="s">
        <v>157</v>
      </c>
      <c r="G44" s="101" t="s">
        <v>11</v>
      </c>
      <c r="H44" s="90">
        <f t="shared" si="0"/>
        <v>1</v>
      </c>
      <c r="I44" s="91" t="str">
        <f t="shared" si="1"/>
        <v xml:space="preserve">No precisa ni adaptación ni cambio de puesto, permanece en su actividad laboral habitual.  </v>
      </c>
      <c r="J44" s="80">
        <f t="shared" si="2"/>
        <v>2</v>
      </c>
      <c r="K44" s="17">
        <f t="shared" si="3"/>
        <v>9</v>
      </c>
      <c r="L44" s="17">
        <f t="shared" si="4"/>
        <v>1</v>
      </c>
      <c r="M44" s="16">
        <f t="shared" si="5"/>
        <v>1</v>
      </c>
      <c r="N44" s="107" t="str">
        <f t="shared" si="6"/>
        <v>R</v>
      </c>
      <c r="O44" s="107">
        <f t="shared" si="7"/>
        <v>0</v>
      </c>
      <c r="P44" s="107" t="str">
        <f t="shared" si="8"/>
        <v>R</v>
      </c>
      <c r="Q44" s="107">
        <f t="shared" si="9"/>
        <v>0</v>
      </c>
      <c r="R44" s="107">
        <f t="shared" si="10"/>
        <v>0</v>
      </c>
      <c r="S44" s="107">
        <f t="shared" si="11"/>
        <v>0</v>
      </c>
      <c r="T44" s="40">
        <v>4</v>
      </c>
      <c r="U44" s="42" t="s">
        <v>7</v>
      </c>
      <c r="V44" s="42"/>
      <c r="W44" s="42"/>
      <c r="X44" s="42"/>
      <c r="Y44" s="42"/>
      <c r="Z44" s="42"/>
      <c r="AA44" s="42"/>
      <c r="AB44" s="42"/>
      <c r="AC44" s="42"/>
      <c r="AD44" s="42"/>
      <c r="AE44" s="42"/>
      <c r="AF44" s="42"/>
      <c r="AG44" s="42"/>
      <c r="AH44" s="42"/>
      <c r="AI44" s="42"/>
      <c r="AJ44" s="42"/>
      <c r="AK44" s="42"/>
      <c r="AL44" s="42"/>
      <c r="BB44" s="40"/>
      <c r="BC44" s="61" t="s">
        <v>35</v>
      </c>
      <c r="BD44" s="62"/>
      <c r="BE44" s="62"/>
      <c r="BF44" s="62"/>
      <c r="BG44" s="62"/>
      <c r="BH44" s="62"/>
      <c r="BI44" s="62"/>
      <c r="BJ44" s="62"/>
      <c r="BK44" s="62"/>
      <c r="BL44" s="62"/>
      <c r="BM44" s="62"/>
      <c r="BN44" s="62"/>
      <c r="BO44" s="62"/>
      <c r="BP44" s="62"/>
      <c r="BQ44" s="62"/>
      <c r="BR44" s="62"/>
      <c r="BS44" s="62"/>
      <c r="BT44" s="62"/>
      <c r="BU44" s="63"/>
      <c r="BV44" s="63"/>
    </row>
    <row r="45" spans="1:74" s="1" customFormat="1" ht="32.25" customHeight="1">
      <c r="A45" s="89">
        <v>33</v>
      </c>
      <c r="B45" s="100" t="s">
        <v>131</v>
      </c>
      <c r="C45" s="100" t="s">
        <v>69</v>
      </c>
      <c r="D45" s="100" t="s">
        <v>31</v>
      </c>
      <c r="E45" s="100" t="s">
        <v>23</v>
      </c>
      <c r="F45" s="100" t="s">
        <v>157</v>
      </c>
      <c r="G45" s="101" t="s">
        <v>11</v>
      </c>
      <c r="H45" s="90">
        <f t="shared" ref="H45:H65" si="12">IFERROR(INDEX($W$16:$AL$33, (J45-1)*9+K45, (L45-1)*4+M45)," ")</f>
        <v>1</v>
      </c>
      <c r="I45" s="91" t="str">
        <f t="shared" ref="I45:I65" si="13">IFERROR(VLOOKUP(H45,$W$72:$AA$75,2,1)," ")</f>
        <v xml:space="preserve">No precisa ni adaptación ni cambio de puesto, permanece en su actividad laboral habitual.  </v>
      </c>
      <c r="J45" s="80">
        <f t="shared" si="2"/>
        <v>2</v>
      </c>
      <c r="K45" s="17">
        <f t="shared" si="3"/>
        <v>9</v>
      </c>
      <c r="L45" s="17">
        <f t="shared" si="4"/>
        <v>1</v>
      </c>
      <c r="M45" s="16">
        <f t="shared" si="5"/>
        <v>1</v>
      </c>
      <c r="N45" s="107" t="str">
        <f t="shared" si="6"/>
        <v>R</v>
      </c>
      <c r="O45" s="107">
        <f t="shared" si="7"/>
        <v>0</v>
      </c>
      <c r="P45" s="107" t="str">
        <f t="shared" si="8"/>
        <v>R</v>
      </c>
      <c r="Q45" s="107">
        <f t="shared" si="9"/>
        <v>0</v>
      </c>
      <c r="R45" s="107">
        <f t="shared" si="10"/>
        <v>0</v>
      </c>
      <c r="S45" s="107">
        <f t="shared" si="11"/>
        <v>0</v>
      </c>
      <c r="T45" s="40">
        <v>5</v>
      </c>
      <c r="U45" s="40" t="s">
        <v>53</v>
      </c>
      <c r="V45" s="40"/>
      <c r="W45" s="40"/>
      <c r="X45" s="40"/>
      <c r="Y45" s="40"/>
      <c r="Z45" s="40"/>
      <c r="AA45" s="40"/>
      <c r="AB45" s="40"/>
      <c r="AC45" s="40"/>
      <c r="AD45" s="40"/>
      <c r="AE45" s="40"/>
      <c r="AF45" s="40"/>
      <c r="AG45" s="40"/>
      <c r="AH45" s="40"/>
      <c r="AI45" s="40"/>
      <c r="AJ45" s="40"/>
      <c r="AK45" s="40"/>
      <c r="AL45" s="40"/>
      <c r="BB45" s="40"/>
      <c r="BC45" s="40" t="s">
        <v>69</v>
      </c>
      <c r="BD45" s="40"/>
      <c r="BE45" s="40"/>
      <c r="BF45" s="40"/>
      <c r="BG45" s="40"/>
      <c r="BH45" s="40"/>
      <c r="BI45" s="40"/>
      <c r="BJ45" s="40"/>
      <c r="BK45" s="40"/>
      <c r="BL45" s="40"/>
      <c r="BM45" s="40"/>
      <c r="BN45" s="40"/>
      <c r="BO45" s="40"/>
      <c r="BP45" s="40"/>
      <c r="BQ45" s="40"/>
      <c r="BR45" s="40"/>
      <c r="BS45" s="40"/>
      <c r="BT45" s="40"/>
    </row>
    <row r="46" spans="1:74" s="1" customFormat="1" ht="32.25" customHeight="1">
      <c r="A46" s="89">
        <v>34</v>
      </c>
      <c r="B46" s="100" t="s">
        <v>132</v>
      </c>
      <c r="C46" s="100" t="s">
        <v>69</v>
      </c>
      <c r="D46" s="100" t="s">
        <v>31</v>
      </c>
      <c r="E46" s="100" t="s">
        <v>23</v>
      </c>
      <c r="F46" s="100" t="s">
        <v>157</v>
      </c>
      <c r="G46" s="101" t="s">
        <v>11</v>
      </c>
      <c r="H46" s="90">
        <f t="shared" si="12"/>
        <v>1</v>
      </c>
      <c r="I46" s="91" t="str">
        <f t="shared" si="13"/>
        <v xml:space="preserve">No precisa ni adaptación ni cambio de puesto, permanece en su actividad laboral habitual.  </v>
      </c>
      <c r="J46" s="80">
        <f t="shared" si="2"/>
        <v>2</v>
      </c>
      <c r="K46" s="17">
        <f t="shared" si="3"/>
        <v>9</v>
      </c>
      <c r="L46" s="17">
        <f t="shared" si="4"/>
        <v>1</v>
      </c>
      <c r="M46" s="16">
        <f t="shared" si="5"/>
        <v>1</v>
      </c>
      <c r="N46" s="107" t="str">
        <f t="shared" si="6"/>
        <v>R</v>
      </c>
      <c r="O46" s="107">
        <f t="shared" si="7"/>
        <v>0</v>
      </c>
      <c r="P46" s="107" t="str">
        <f t="shared" si="8"/>
        <v>R</v>
      </c>
      <c r="Q46" s="107">
        <f t="shared" si="9"/>
        <v>0</v>
      </c>
      <c r="R46" s="107">
        <f t="shared" si="10"/>
        <v>0</v>
      </c>
      <c r="S46" s="107">
        <f t="shared" si="11"/>
        <v>0</v>
      </c>
      <c r="T46" s="40">
        <v>6</v>
      </c>
      <c r="U46" s="40" t="s">
        <v>153</v>
      </c>
      <c r="V46" s="40"/>
      <c r="W46" s="40"/>
      <c r="X46" s="40"/>
      <c r="Y46" s="40"/>
      <c r="Z46" s="40"/>
      <c r="AA46" s="40"/>
      <c r="AB46" s="40"/>
      <c r="AC46" s="40"/>
      <c r="AD46" s="40"/>
      <c r="AE46" s="40"/>
      <c r="AF46" s="40"/>
      <c r="AG46" s="40"/>
      <c r="AH46" s="40"/>
      <c r="AI46" s="40"/>
      <c r="AJ46" s="40"/>
      <c r="AK46" s="40"/>
      <c r="AL46" s="40"/>
      <c r="BB46" s="40"/>
      <c r="BC46" s="40" t="s">
        <v>70</v>
      </c>
      <c r="BD46" s="40"/>
      <c r="BE46" s="40"/>
      <c r="BF46" s="40"/>
      <c r="BG46" s="40"/>
      <c r="BH46" s="40"/>
      <c r="BI46" s="40"/>
      <c r="BJ46" s="40"/>
      <c r="BK46" s="40"/>
      <c r="BL46" s="40"/>
      <c r="BM46" s="40"/>
      <c r="BN46" s="40"/>
      <c r="BO46" s="40"/>
      <c r="BP46" s="40"/>
      <c r="BQ46" s="40"/>
      <c r="BR46" s="40"/>
      <c r="BS46" s="40"/>
      <c r="BT46" s="40"/>
    </row>
    <row r="47" spans="1:74" s="1" customFormat="1" ht="32.25" customHeight="1">
      <c r="A47" s="89">
        <v>35</v>
      </c>
      <c r="B47" s="100" t="s">
        <v>133</v>
      </c>
      <c r="C47" s="100" t="s">
        <v>69</v>
      </c>
      <c r="D47" s="100" t="s">
        <v>31</v>
      </c>
      <c r="E47" s="100" t="s">
        <v>23</v>
      </c>
      <c r="F47" s="100" t="s">
        <v>157</v>
      </c>
      <c r="G47" s="101" t="s">
        <v>11</v>
      </c>
      <c r="H47" s="90">
        <f t="shared" si="12"/>
        <v>1</v>
      </c>
      <c r="I47" s="91" t="str">
        <f t="shared" si="13"/>
        <v xml:space="preserve">No precisa ni adaptación ni cambio de puesto, permanece en su actividad laboral habitual.  </v>
      </c>
      <c r="J47" s="80">
        <f t="shared" si="2"/>
        <v>2</v>
      </c>
      <c r="K47" s="17">
        <f t="shared" si="3"/>
        <v>9</v>
      </c>
      <c r="L47" s="17">
        <f t="shared" si="4"/>
        <v>1</v>
      </c>
      <c r="M47" s="16">
        <f t="shared" si="5"/>
        <v>1</v>
      </c>
      <c r="N47" s="107" t="str">
        <f t="shared" si="6"/>
        <v>R</v>
      </c>
      <c r="O47" s="107">
        <f t="shared" si="7"/>
        <v>0</v>
      </c>
      <c r="P47" s="107" t="str">
        <f t="shared" si="8"/>
        <v>R</v>
      </c>
      <c r="Q47" s="107">
        <f t="shared" si="9"/>
        <v>0</v>
      </c>
      <c r="R47" s="107">
        <f t="shared" si="10"/>
        <v>0</v>
      </c>
      <c r="S47" s="107">
        <f t="shared" si="11"/>
        <v>0</v>
      </c>
      <c r="T47" s="40">
        <v>7</v>
      </c>
      <c r="U47" s="40" t="s">
        <v>9</v>
      </c>
      <c r="V47" s="40"/>
      <c r="W47" s="40"/>
      <c r="X47" s="40"/>
      <c r="Y47" s="40"/>
      <c r="Z47" s="40"/>
      <c r="AA47" s="40"/>
      <c r="AB47" s="40"/>
      <c r="AC47" s="40"/>
      <c r="AD47" s="40"/>
      <c r="AE47" s="40"/>
      <c r="AF47" s="40"/>
      <c r="AG47" s="40"/>
      <c r="AH47" s="40"/>
      <c r="AI47" s="40"/>
      <c r="AJ47" s="40"/>
      <c r="AK47" s="40"/>
      <c r="AL47" s="40"/>
      <c r="BB47" s="40"/>
      <c r="BC47" s="40"/>
      <c r="BD47" s="40"/>
      <c r="BE47" s="40"/>
      <c r="BF47" s="40"/>
      <c r="BG47" s="40"/>
      <c r="BH47" s="40"/>
      <c r="BI47" s="40"/>
      <c r="BJ47" s="40"/>
      <c r="BK47" s="40"/>
      <c r="BL47" s="40"/>
      <c r="BM47" s="40"/>
      <c r="BN47" s="40"/>
      <c r="BO47" s="40"/>
      <c r="BP47" s="40"/>
      <c r="BQ47" s="40"/>
      <c r="BR47" s="40"/>
      <c r="BS47" s="40"/>
      <c r="BT47" s="40"/>
    </row>
    <row r="48" spans="1:74" s="1" customFormat="1" ht="32.25" customHeight="1">
      <c r="A48" s="89">
        <v>36</v>
      </c>
      <c r="B48" s="100" t="s">
        <v>134</v>
      </c>
      <c r="C48" s="100" t="s">
        <v>69</v>
      </c>
      <c r="D48" s="100" t="s">
        <v>31</v>
      </c>
      <c r="E48" s="100" t="s">
        <v>23</v>
      </c>
      <c r="F48" s="100" t="s">
        <v>157</v>
      </c>
      <c r="G48" s="101" t="s">
        <v>11</v>
      </c>
      <c r="H48" s="90">
        <f t="shared" si="12"/>
        <v>1</v>
      </c>
      <c r="I48" s="91" t="str">
        <f t="shared" si="13"/>
        <v xml:space="preserve">No precisa ni adaptación ni cambio de puesto, permanece en su actividad laboral habitual.  </v>
      </c>
      <c r="J48" s="80">
        <f t="shared" si="2"/>
        <v>2</v>
      </c>
      <c r="K48" s="17">
        <f t="shared" si="3"/>
        <v>9</v>
      </c>
      <c r="L48" s="17">
        <f t="shared" si="4"/>
        <v>1</v>
      </c>
      <c r="M48" s="16">
        <f t="shared" si="5"/>
        <v>1</v>
      </c>
      <c r="N48" s="107" t="str">
        <f t="shared" si="6"/>
        <v>R</v>
      </c>
      <c r="O48" s="107">
        <f t="shared" si="7"/>
        <v>0</v>
      </c>
      <c r="P48" s="107" t="str">
        <f t="shared" si="8"/>
        <v>R</v>
      </c>
      <c r="Q48" s="107">
        <f t="shared" si="9"/>
        <v>0</v>
      </c>
      <c r="R48" s="107">
        <f t="shared" si="10"/>
        <v>0</v>
      </c>
      <c r="S48" s="107">
        <f t="shared" si="11"/>
        <v>0</v>
      </c>
      <c r="T48" s="40">
        <v>8</v>
      </c>
      <c r="U48" s="40" t="s">
        <v>10</v>
      </c>
      <c r="V48" s="40"/>
      <c r="W48" s="40"/>
      <c r="X48" s="40"/>
      <c r="Y48" s="40"/>
      <c r="Z48" s="40"/>
      <c r="AA48" s="40"/>
      <c r="AB48" s="40"/>
      <c r="AC48" s="40"/>
      <c r="AD48" s="40"/>
      <c r="AE48" s="40"/>
      <c r="AF48" s="40"/>
      <c r="AG48" s="40"/>
      <c r="AH48" s="40"/>
      <c r="AI48" s="40"/>
      <c r="AJ48" s="40"/>
      <c r="AK48" s="40"/>
      <c r="AL48" s="40"/>
      <c r="BB48" s="40"/>
      <c r="BC48" s="61" t="s">
        <v>58</v>
      </c>
      <c r="BD48" s="63"/>
      <c r="BE48" s="63"/>
      <c r="BF48" s="63"/>
      <c r="BG48" s="63"/>
      <c r="BH48" s="63"/>
      <c r="BI48" s="63"/>
      <c r="BJ48" s="63"/>
      <c r="BK48" s="63"/>
      <c r="BL48" s="63"/>
      <c r="BM48" s="63"/>
      <c r="BN48" s="63"/>
      <c r="BO48" s="63"/>
      <c r="BP48" s="63"/>
      <c r="BQ48" s="63"/>
      <c r="BR48" s="63"/>
      <c r="BS48" s="63"/>
      <c r="BT48" s="63"/>
      <c r="BU48" s="63"/>
      <c r="BV48" s="63"/>
    </row>
    <row r="49" spans="1:74" s="1" customFormat="1" ht="32.25" customHeight="1">
      <c r="A49" s="89">
        <v>37</v>
      </c>
      <c r="B49" s="100" t="s">
        <v>135</v>
      </c>
      <c r="C49" s="100" t="s">
        <v>69</v>
      </c>
      <c r="D49" s="100" t="s">
        <v>31</v>
      </c>
      <c r="E49" s="100" t="s">
        <v>23</v>
      </c>
      <c r="F49" s="100" t="s">
        <v>157</v>
      </c>
      <c r="G49" s="101" t="s">
        <v>11</v>
      </c>
      <c r="H49" s="90">
        <f t="shared" si="12"/>
        <v>1</v>
      </c>
      <c r="I49" s="91" t="str">
        <f t="shared" si="13"/>
        <v xml:space="preserve">No precisa ni adaptación ni cambio de puesto, permanece en su actividad laboral habitual.  </v>
      </c>
      <c r="J49" s="80">
        <f t="shared" si="2"/>
        <v>2</v>
      </c>
      <c r="K49" s="17">
        <f t="shared" si="3"/>
        <v>9</v>
      </c>
      <c r="L49" s="17">
        <f t="shared" si="4"/>
        <v>1</v>
      </c>
      <c r="M49" s="16">
        <f t="shared" si="5"/>
        <v>1</v>
      </c>
      <c r="N49" s="107" t="str">
        <f t="shared" si="6"/>
        <v>R</v>
      </c>
      <c r="O49" s="107">
        <f t="shared" si="7"/>
        <v>0</v>
      </c>
      <c r="P49" s="107" t="str">
        <f t="shared" si="8"/>
        <v>R</v>
      </c>
      <c r="Q49" s="107">
        <f t="shared" si="9"/>
        <v>0</v>
      </c>
      <c r="R49" s="107">
        <f t="shared" si="10"/>
        <v>0</v>
      </c>
      <c r="S49" s="107">
        <f t="shared" si="11"/>
        <v>0</v>
      </c>
      <c r="T49" s="40">
        <v>9</v>
      </c>
      <c r="U49" s="40" t="s">
        <v>23</v>
      </c>
      <c r="V49" s="40"/>
      <c r="W49" s="40"/>
      <c r="X49" s="40"/>
      <c r="Y49" s="40"/>
      <c r="Z49" s="40"/>
      <c r="AA49" s="40"/>
      <c r="AB49" s="40"/>
      <c r="AC49" s="40"/>
      <c r="AD49" s="40"/>
      <c r="AE49" s="40"/>
      <c r="AF49" s="40"/>
      <c r="AG49" s="40"/>
      <c r="AH49" s="40"/>
      <c r="AI49" s="40"/>
      <c r="AJ49" s="40"/>
      <c r="AK49" s="40"/>
      <c r="AL49" s="40"/>
      <c r="BB49" s="40"/>
      <c r="BC49" s="117" t="s">
        <v>64</v>
      </c>
      <c r="BD49" s="118"/>
      <c r="BE49" s="48">
        <v>1</v>
      </c>
      <c r="BF49" s="40" t="s">
        <v>17</v>
      </c>
      <c r="BG49" s="40"/>
      <c r="BH49" s="40"/>
      <c r="BI49" s="40"/>
      <c r="BJ49" s="40"/>
      <c r="BK49" s="40"/>
      <c r="BL49" s="40"/>
      <c r="BM49" s="40"/>
      <c r="BN49" s="40"/>
      <c r="BO49" s="40"/>
      <c r="BP49" s="40"/>
      <c r="BQ49" s="40"/>
      <c r="BR49" s="40"/>
      <c r="BS49" s="40"/>
      <c r="BT49" s="40"/>
    </row>
    <row r="50" spans="1:74" s="1" customFormat="1" ht="32.25" customHeight="1">
      <c r="A50" s="89">
        <v>38</v>
      </c>
      <c r="B50" s="100" t="s">
        <v>136</v>
      </c>
      <c r="C50" s="100" t="s">
        <v>69</v>
      </c>
      <c r="D50" s="100" t="s">
        <v>31</v>
      </c>
      <c r="E50" s="100" t="s">
        <v>23</v>
      </c>
      <c r="F50" s="100" t="s">
        <v>157</v>
      </c>
      <c r="G50" s="101" t="s">
        <v>11</v>
      </c>
      <c r="H50" s="90">
        <f t="shared" si="12"/>
        <v>1</v>
      </c>
      <c r="I50" s="91" t="str">
        <f t="shared" si="13"/>
        <v xml:space="preserve">No precisa ni adaptación ni cambio de puesto, permanece en su actividad laboral habitual.  </v>
      </c>
      <c r="J50" s="80">
        <f t="shared" si="2"/>
        <v>2</v>
      </c>
      <c r="K50" s="17">
        <f t="shared" si="3"/>
        <v>9</v>
      </c>
      <c r="L50" s="17">
        <f t="shared" si="4"/>
        <v>1</v>
      </c>
      <c r="M50" s="16">
        <f t="shared" si="5"/>
        <v>1</v>
      </c>
      <c r="N50" s="107" t="str">
        <f t="shared" si="6"/>
        <v>R</v>
      </c>
      <c r="O50" s="107">
        <f t="shared" si="7"/>
        <v>0</v>
      </c>
      <c r="P50" s="107" t="str">
        <f t="shared" si="8"/>
        <v>R</v>
      </c>
      <c r="Q50" s="107">
        <f t="shared" si="9"/>
        <v>0</v>
      </c>
      <c r="R50" s="107">
        <f t="shared" si="10"/>
        <v>0</v>
      </c>
      <c r="S50" s="107">
        <f t="shared" si="11"/>
        <v>0</v>
      </c>
      <c r="T50" s="40"/>
      <c r="U50" s="40"/>
      <c r="V50" s="40"/>
      <c r="W50" s="40"/>
      <c r="X50" s="40"/>
      <c r="Y50" s="40"/>
      <c r="Z50" s="40"/>
      <c r="AA50" s="40"/>
      <c r="AB50" s="40"/>
      <c r="AC50" s="40"/>
      <c r="AD50" s="40"/>
      <c r="AE50" s="40"/>
      <c r="AF50" s="40"/>
      <c r="AG50" s="40"/>
      <c r="AH50" s="40"/>
      <c r="AI50" s="40"/>
      <c r="AJ50" s="40"/>
      <c r="AK50" s="40"/>
      <c r="AL50" s="40"/>
      <c r="BB50" s="40"/>
      <c r="BC50" s="119"/>
      <c r="BD50" s="120"/>
      <c r="BE50" s="49">
        <v>2</v>
      </c>
      <c r="BF50" s="40" t="s">
        <v>18</v>
      </c>
      <c r="BG50" s="40"/>
      <c r="BH50" s="40"/>
      <c r="BI50" s="40"/>
      <c r="BJ50" s="40"/>
      <c r="BK50" s="40"/>
      <c r="BL50" s="40"/>
      <c r="BM50" s="40"/>
      <c r="BN50" s="40"/>
      <c r="BO50" s="40"/>
      <c r="BP50" s="40"/>
      <c r="BQ50" s="40"/>
      <c r="BR50" s="40"/>
      <c r="BS50" s="40"/>
      <c r="BT50" s="40"/>
    </row>
    <row r="51" spans="1:74" s="1" customFormat="1" ht="32.25" customHeight="1">
      <c r="A51" s="89">
        <v>39</v>
      </c>
      <c r="B51" s="100" t="s">
        <v>137</v>
      </c>
      <c r="C51" s="100" t="s">
        <v>69</v>
      </c>
      <c r="D51" s="100" t="s">
        <v>31</v>
      </c>
      <c r="E51" s="100" t="s">
        <v>23</v>
      </c>
      <c r="F51" s="100" t="s">
        <v>157</v>
      </c>
      <c r="G51" s="101" t="s">
        <v>11</v>
      </c>
      <c r="H51" s="90">
        <f t="shared" si="12"/>
        <v>1</v>
      </c>
      <c r="I51" s="91" t="str">
        <f t="shared" si="13"/>
        <v xml:space="preserve">No precisa ni adaptación ni cambio de puesto, permanece en su actividad laboral habitual.  </v>
      </c>
      <c r="J51" s="80">
        <f t="shared" si="2"/>
        <v>2</v>
      </c>
      <c r="K51" s="17">
        <f t="shared" si="3"/>
        <v>9</v>
      </c>
      <c r="L51" s="17">
        <f t="shared" si="4"/>
        <v>1</v>
      </c>
      <c r="M51" s="16">
        <f t="shared" si="5"/>
        <v>1</v>
      </c>
      <c r="N51" s="107" t="str">
        <f t="shared" si="6"/>
        <v>R</v>
      </c>
      <c r="O51" s="107">
        <f t="shared" si="7"/>
        <v>0</v>
      </c>
      <c r="P51" s="107" t="str">
        <f t="shared" si="8"/>
        <v>R</v>
      </c>
      <c r="Q51" s="107">
        <f t="shared" si="9"/>
        <v>0</v>
      </c>
      <c r="R51" s="107">
        <f t="shared" si="10"/>
        <v>0</v>
      </c>
      <c r="S51" s="107">
        <f t="shared" si="11"/>
        <v>0</v>
      </c>
      <c r="T51" s="40"/>
      <c r="U51" s="61" t="s">
        <v>54</v>
      </c>
      <c r="V51" s="62"/>
      <c r="W51" s="62"/>
      <c r="X51" s="62"/>
      <c r="Y51" s="62"/>
      <c r="Z51" s="62"/>
      <c r="AA51" s="62"/>
      <c r="AB51" s="62"/>
      <c r="AC51" s="62"/>
      <c r="AD51" s="62"/>
      <c r="AE51" s="62"/>
      <c r="AF51" s="62"/>
      <c r="AG51" s="62"/>
      <c r="AH51" s="62"/>
      <c r="AI51" s="62"/>
      <c r="AJ51" s="62"/>
      <c r="AK51" s="62"/>
      <c r="AL51" s="62"/>
      <c r="AM51" s="63"/>
      <c r="AN51" s="63"/>
      <c r="AO51" s="63"/>
      <c r="AP51" s="63"/>
      <c r="AQ51" s="63"/>
      <c r="BB51" s="40"/>
      <c r="BC51" s="119"/>
      <c r="BD51" s="120"/>
      <c r="BE51" s="49">
        <v>3</v>
      </c>
      <c r="BF51" s="40" t="s">
        <v>19</v>
      </c>
      <c r="BG51" s="40"/>
      <c r="BH51" s="40"/>
      <c r="BI51" s="40"/>
      <c r="BJ51" s="40"/>
      <c r="BK51" s="40"/>
      <c r="BL51" s="40"/>
      <c r="BM51" s="40"/>
      <c r="BN51" s="40"/>
      <c r="BO51" s="40"/>
      <c r="BP51" s="40"/>
      <c r="BQ51" s="40"/>
      <c r="BR51" s="40"/>
      <c r="BS51" s="40"/>
      <c r="BT51" s="40"/>
    </row>
    <row r="52" spans="1:74" s="1" customFormat="1" ht="32.25" customHeight="1">
      <c r="A52" s="89">
        <v>40</v>
      </c>
      <c r="B52" s="100" t="s">
        <v>138</v>
      </c>
      <c r="C52" s="100" t="s">
        <v>69</v>
      </c>
      <c r="D52" s="100" t="s">
        <v>31</v>
      </c>
      <c r="E52" s="100" t="s">
        <v>23</v>
      </c>
      <c r="F52" s="100" t="s">
        <v>157</v>
      </c>
      <c r="G52" s="101" t="s">
        <v>11</v>
      </c>
      <c r="H52" s="90">
        <f t="shared" si="12"/>
        <v>1</v>
      </c>
      <c r="I52" s="91" t="str">
        <f t="shared" si="13"/>
        <v xml:space="preserve">No precisa ni adaptación ni cambio de puesto, permanece en su actividad laboral habitual.  </v>
      </c>
      <c r="J52" s="80">
        <f t="shared" si="2"/>
        <v>2</v>
      </c>
      <c r="K52" s="17">
        <f t="shared" si="3"/>
        <v>9</v>
      </c>
      <c r="L52" s="17">
        <f t="shared" si="4"/>
        <v>1</v>
      </c>
      <c r="M52" s="16">
        <f t="shared" si="5"/>
        <v>1</v>
      </c>
      <c r="N52" s="107" t="str">
        <f t="shared" si="6"/>
        <v>R</v>
      </c>
      <c r="O52" s="107">
        <f t="shared" si="7"/>
        <v>0</v>
      </c>
      <c r="P52" s="107" t="str">
        <f t="shared" si="8"/>
        <v>R</v>
      </c>
      <c r="Q52" s="107">
        <f t="shared" si="9"/>
        <v>0</v>
      </c>
      <c r="R52" s="107">
        <f t="shared" si="10"/>
        <v>0</v>
      </c>
      <c r="S52" s="107">
        <f t="shared" si="11"/>
        <v>0</v>
      </c>
      <c r="T52" s="40">
        <v>1</v>
      </c>
      <c r="U52" s="40" t="s">
        <v>157</v>
      </c>
      <c r="V52" s="40"/>
      <c r="W52" s="40"/>
      <c r="X52" s="40"/>
      <c r="Y52" s="40"/>
      <c r="Z52" s="40"/>
      <c r="AA52" s="40"/>
      <c r="AB52" s="40"/>
      <c r="AC52" s="40"/>
      <c r="AD52" s="40"/>
      <c r="AE52" s="40"/>
      <c r="AF52" s="40"/>
      <c r="AG52" s="40"/>
      <c r="AH52" s="40"/>
      <c r="AI52" s="40"/>
      <c r="AJ52" s="40"/>
      <c r="AK52" s="40"/>
      <c r="AL52" s="40"/>
      <c r="BB52" s="40"/>
      <c r="BC52" s="121"/>
      <c r="BD52" s="122"/>
      <c r="BE52" s="49">
        <v>4</v>
      </c>
      <c r="BF52" s="40" t="s">
        <v>20</v>
      </c>
      <c r="BG52" s="40"/>
      <c r="BH52" s="40"/>
      <c r="BI52" s="40"/>
      <c r="BJ52" s="40"/>
      <c r="BK52" s="40"/>
      <c r="BL52" s="40"/>
      <c r="BM52" s="40"/>
      <c r="BN52" s="40"/>
      <c r="BO52" s="40"/>
      <c r="BP52" s="40"/>
      <c r="BQ52" s="40"/>
      <c r="BR52" s="40"/>
      <c r="BS52" s="40"/>
      <c r="BT52" s="40"/>
    </row>
    <row r="53" spans="1:74" s="1" customFormat="1" ht="32.25" customHeight="1">
      <c r="A53" s="89">
        <v>41</v>
      </c>
      <c r="B53" s="100" t="s">
        <v>139</v>
      </c>
      <c r="C53" s="100" t="s">
        <v>69</v>
      </c>
      <c r="D53" s="100" t="s">
        <v>31</v>
      </c>
      <c r="E53" s="100" t="s">
        <v>23</v>
      </c>
      <c r="F53" s="100" t="s">
        <v>157</v>
      </c>
      <c r="G53" s="101" t="s">
        <v>11</v>
      </c>
      <c r="H53" s="90">
        <f t="shared" si="12"/>
        <v>1</v>
      </c>
      <c r="I53" s="91" t="str">
        <f t="shared" si="13"/>
        <v xml:space="preserve">No precisa ni adaptación ni cambio de puesto, permanece en su actividad laboral habitual.  </v>
      </c>
      <c r="J53" s="80">
        <f t="shared" si="2"/>
        <v>2</v>
      </c>
      <c r="K53" s="17">
        <f t="shared" si="3"/>
        <v>9</v>
      </c>
      <c r="L53" s="17">
        <f t="shared" si="4"/>
        <v>1</v>
      </c>
      <c r="M53" s="16">
        <f t="shared" si="5"/>
        <v>1</v>
      </c>
      <c r="N53" s="107" t="str">
        <f t="shared" si="6"/>
        <v>R</v>
      </c>
      <c r="O53" s="107">
        <f t="shared" si="7"/>
        <v>0</v>
      </c>
      <c r="P53" s="107" t="str">
        <f t="shared" si="8"/>
        <v>R</v>
      </c>
      <c r="Q53" s="107">
        <f t="shared" si="9"/>
        <v>0</v>
      </c>
      <c r="R53" s="107">
        <f t="shared" si="10"/>
        <v>0</v>
      </c>
      <c r="S53" s="107">
        <f t="shared" si="11"/>
        <v>0</v>
      </c>
      <c r="T53" s="40">
        <v>2</v>
      </c>
      <c r="U53" s="40" t="s">
        <v>51</v>
      </c>
      <c r="V53" s="40"/>
      <c r="W53" s="40" t="s">
        <v>47</v>
      </c>
      <c r="X53" s="40"/>
      <c r="Y53" s="40"/>
      <c r="Z53" s="40"/>
      <c r="AA53" s="40"/>
      <c r="AB53" s="40"/>
      <c r="AC53" s="40"/>
      <c r="AD53" s="40"/>
      <c r="AE53" s="40"/>
      <c r="AF53" s="40"/>
      <c r="AG53" s="40"/>
      <c r="AH53" s="40"/>
      <c r="AI53" s="40"/>
      <c r="AJ53" s="40"/>
      <c r="AK53" s="40"/>
      <c r="AL53" s="40"/>
      <c r="BB53" s="40"/>
      <c r="BC53" s="40"/>
      <c r="BD53" s="40"/>
      <c r="BE53" s="40"/>
      <c r="BF53" s="40" t="s">
        <v>21</v>
      </c>
      <c r="BG53" s="40"/>
      <c r="BH53" s="40"/>
      <c r="BI53" s="40"/>
      <c r="BJ53" s="40"/>
      <c r="BK53" s="40"/>
      <c r="BL53" s="40"/>
      <c r="BM53" s="40"/>
      <c r="BN53" s="40"/>
      <c r="BO53" s="40"/>
      <c r="BP53" s="40"/>
      <c r="BQ53" s="40"/>
      <c r="BR53" s="40"/>
      <c r="BS53" s="40"/>
      <c r="BT53" s="40"/>
    </row>
    <row r="54" spans="1:74" s="1" customFormat="1" ht="32.25" customHeight="1">
      <c r="A54" s="89">
        <v>42</v>
      </c>
      <c r="B54" s="100" t="s">
        <v>140</v>
      </c>
      <c r="C54" s="100" t="s">
        <v>69</v>
      </c>
      <c r="D54" s="100" t="s">
        <v>31</v>
      </c>
      <c r="E54" s="100" t="s">
        <v>23</v>
      </c>
      <c r="F54" s="100" t="s">
        <v>157</v>
      </c>
      <c r="G54" s="101" t="s">
        <v>11</v>
      </c>
      <c r="H54" s="90">
        <f t="shared" si="12"/>
        <v>1</v>
      </c>
      <c r="I54" s="91" t="str">
        <f t="shared" si="13"/>
        <v xml:space="preserve">No precisa ni adaptación ni cambio de puesto, permanece en su actividad laboral habitual.  </v>
      </c>
      <c r="J54" s="80">
        <f t="shared" si="2"/>
        <v>2</v>
      </c>
      <c r="K54" s="17">
        <f t="shared" si="3"/>
        <v>9</v>
      </c>
      <c r="L54" s="17">
        <f t="shared" si="4"/>
        <v>1</v>
      </c>
      <c r="M54" s="16">
        <f t="shared" si="5"/>
        <v>1</v>
      </c>
      <c r="N54" s="107" t="str">
        <f t="shared" si="6"/>
        <v>R</v>
      </c>
      <c r="O54" s="107">
        <f t="shared" si="7"/>
        <v>0</v>
      </c>
      <c r="P54" s="107" t="str">
        <f t="shared" si="8"/>
        <v>R</v>
      </c>
      <c r="Q54" s="107">
        <f t="shared" si="9"/>
        <v>0</v>
      </c>
      <c r="R54" s="107">
        <f t="shared" si="10"/>
        <v>0</v>
      </c>
      <c r="S54" s="107">
        <f t="shared" si="11"/>
        <v>0</v>
      </c>
      <c r="T54" s="40">
        <v>3</v>
      </c>
      <c r="U54" s="40" t="s">
        <v>56</v>
      </c>
      <c r="V54" s="40"/>
      <c r="W54" s="40" t="s">
        <v>48</v>
      </c>
      <c r="X54" s="46"/>
      <c r="Y54" s="40"/>
      <c r="Z54" s="40"/>
      <c r="AA54" s="40"/>
      <c r="AB54" s="40"/>
      <c r="AC54" s="40"/>
      <c r="AD54" s="40"/>
      <c r="AE54" s="40"/>
      <c r="AF54" s="40"/>
      <c r="AG54" s="40"/>
      <c r="AH54" s="40"/>
      <c r="AI54" s="40"/>
      <c r="AJ54" s="40"/>
      <c r="AK54" s="40"/>
      <c r="AL54" s="40"/>
      <c r="BB54" s="50"/>
      <c r="BC54" s="50"/>
      <c r="BD54" s="50"/>
      <c r="BE54" s="50"/>
      <c r="BF54" s="50"/>
      <c r="BG54" s="50"/>
      <c r="BH54" s="50"/>
      <c r="BI54" s="50"/>
      <c r="BJ54" s="50"/>
      <c r="BK54" s="50"/>
      <c r="BL54" s="50"/>
      <c r="BM54" s="50"/>
      <c r="BN54" s="50"/>
      <c r="BO54" s="50"/>
      <c r="BP54" s="50"/>
      <c r="BQ54" s="50"/>
      <c r="BR54" s="50"/>
      <c r="BS54" s="50"/>
      <c r="BT54" s="50"/>
      <c r="BU54"/>
      <c r="BV54"/>
    </row>
    <row r="55" spans="1:74" s="1" customFormat="1" ht="32.25" customHeight="1">
      <c r="A55" s="89">
        <v>43</v>
      </c>
      <c r="B55" s="100" t="s">
        <v>141</v>
      </c>
      <c r="C55" s="100" t="s">
        <v>69</v>
      </c>
      <c r="D55" s="100" t="s">
        <v>31</v>
      </c>
      <c r="E55" s="100" t="s">
        <v>23</v>
      </c>
      <c r="F55" s="100" t="s">
        <v>157</v>
      </c>
      <c r="G55" s="101" t="s">
        <v>11</v>
      </c>
      <c r="H55" s="90">
        <f t="shared" si="12"/>
        <v>1</v>
      </c>
      <c r="I55" s="91" t="str">
        <f t="shared" si="13"/>
        <v xml:space="preserve">No precisa ni adaptación ni cambio de puesto, permanece en su actividad laboral habitual.  </v>
      </c>
      <c r="J55" s="80">
        <f t="shared" si="2"/>
        <v>2</v>
      </c>
      <c r="K55" s="17">
        <f t="shared" si="3"/>
        <v>9</v>
      </c>
      <c r="L55" s="17">
        <f t="shared" si="4"/>
        <v>1</v>
      </c>
      <c r="M55" s="16">
        <f t="shared" si="5"/>
        <v>1</v>
      </c>
      <c r="N55" s="107" t="str">
        <f t="shared" si="6"/>
        <v>R</v>
      </c>
      <c r="O55" s="107">
        <f t="shared" si="7"/>
        <v>0</v>
      </c>
      <c r="P55" s="107" t="str">
        <f t="shared" si="8"/>
        <v>R</v>
      </c>
      <c r="Q55" s="107">
        <f t="shared" si="9"/>
        <v>0</v>
      </c>
      <c r="R55" s="107">
        <f t="shared" si="10"/>
        <v>0</v>
      </c>
      <c r="S55" s="107">
        <f t="shared" si="11"/>
        <v>0</v>
      </c>
      <c r="T55" s="40">
        <v>4</v>
      </c>
      <c r="U55" s="40" t="s">
        <v>57</v>
      </c>
      <c r="V55" s="40"/>
      <c r="W55" s="40"/>
      <c r="X55" s="40"/>
      <c r="Y55" s="40"/>
      <c r="Z55" s="40"/>
      <c r="AA55" s="40"/>
      <c r="AB55" s="40"/>
      <c r="AC55" s="40"/>
      <c r="AD55" s="40"/>
      <c r="AE55" s="40"/>
      <c r="AF55" s="40"/>
      <c r="AG55" s="40"/>
      <c r="AH55" s="40"/>
      <c r="AI55" s="40"/>
      <c r="AJ55" s="40"/>
      <c r="AK55" s="40"/>
      <c r="AL55" s="40"/>
      <c r="BB55" s="50"/>
      <c r="BC55" s="61" t="s">
        <v>49</v>
      </c>
      <c r="BD55" s="69"/>
      <c r="BE55" s="69"/>
      <c r="BF55" s="69"/>
      <c r="BG55" s="69"/>
      <c r="BH55" s="69"/>
      <c r="BI55" s="69"/>
      <c r="BJ55" s="69"/>
      <c r="BK55" s="69"/>
      <c r="BL55" s="69"/>
      <c r="BM55" s="69"/>
      <c r="BN55" s="69"/>
      <c r="BO55" s="69"/>
      <c r="BP55" s="69"/>
      <c r="BQ55" s="69"/>
      <c r="BR55" s="69"/>
      <c r="BS55" s="69"/>
      <c r="BT55" s="69"/>
      <c r="BU55" s="70"/>
      <c r="BV55" s="70"/>
    </row>
    <row r="56" spans="1:74" s="1" customFormat="1" ht="32.25" customHeight="1">
      <c r="A56" s="89">
        <v>44</v>
      </c>
      <c r="B56" s="100" t="s">
        <v>142</v>
      </c>
      <c r="C56" s="100" t="s">
        <v>69</v>
      </c>
      <c r="D56" s="100" t="s">
        <v>31</v>
      </c>
      <c r="E56" s="100" t="s">
        <v>23</v>
      </c>
      <c r="F56" s="100" t="s">
        <v>157</v>
      </c>
      <c r="G56" s="101" t="s">
        <v>11</v>
      </c>
      <c r="H56" s="90">
        <f t="shared" si="12"/>
        <v>1</v>
      </c>
      <c r="I56" s="91" t="str">
        <f t="shared" si="13"/>
        <v xml:space="preserve">No precisa ni adaptación ni cambio de puesto, permanece en su actividad laboral habitual.  </v>
      </c>
      <c r="J56" s="80">
        <f t="shared" si="2"/>
        <v>2</v>
      </c>
      <c r="K56" s="17">
        <f t="shared" si="3"/>
        <v>9</v>
      </c>
      <c r="L56" s="17">
        <f t="shared" si="4"/>
        <v>1</v>
      </c>
      <c r="M56" s="16">
        <f t="shared" si="5"/>
        <v>1</v>
      </c>
      <c r="N56" s="107" t="str">
        <f t="shared" si="6"/>
        <v>R</v>
      </c>
      <c r="O56" s="107">
        <f t="shared" si="7"/>
        <v>0</v>
      </c>
      <c r="P56" s="107" t="str">
        <f t="shared" si="8"/>
        <v>R</v>
      </c>
      <c r="Q56" s="107">
        <f t="shared" si="9"/>
        <v>0</v>
      </c>
      <c r="R56" s="107">
        <f t="shared" si="10"/>
        <v>0</v>
      </c>
      <c r="S56" s="107">
        <f t="shared" si="11"/>
        <v>0</v>
      </c>
      <c r="T56" s="40"/>
      <c r="U56" s="40"/>
      <c r="V56" s="40"/>
      <c r="W56" s="40"/>
      <c r="X56" s="40"/>
      <c r="Y56" s="40"/>
      <c r="Z56" s="40"/>
      <c r="AA56" s="40"/>
      <c r="AB56" s="40"/>
      <c r="AC56" s="40"/>
      <c r="AD56" s="40"/>
      <c r="AE56" s="40"/>
      <c r="AF56" s="40"/>
      <c r="AG56" s="40"/>
      <c r="AH56" s="40"/>
      <c r="AI56" s="40"/>
      <c r="AJ56" s="40"/>
      <c r="AK56" s="40"/>
      <c r="AL56" s="40"/>
      <c r="BB56" s="58"/>
      <c r="BC56" s="50"/>
      <c r="BD56" s="50"/>
      <c r="BE56" s="50"/>
      <c r="BF56"/>
      <c r="BG56"/>
      <c r="BH56"/>
      <c r="BI56"/>
      <c r="BJ56"/>
      <c r="BK56"/>
      <c r="BL56"/>
      <c r="BM56"/>
      <c r="BN56"/>
      <c r="BO56"/>
      <c r="BP56"/>
      <c r="BQ56"/>
      <c r="BR56"/>
      <c r="BS56"/>
      <c r="BT56"/>
      <c r="BU56"/>
      <c r="BV56"/>
    </row>
    <row r="57" spans="1:74" s="1" customFormat="1" ht="32.25" customHeight="1">
      <c r="A57" s="89">
        <v>45</v>
      </c>
      <c r="B57" s="100" t="s">
        <v>143</v>
      </c>
      <c r="C57" s="100" t="s">
        <v>69</v>
      </c>
      <c r="D57" s="100" t="s">
        <v>31</v>
      </c>
      <c r="E57" s="100" t="s">
        <v>23</v>
      </c>
      <c r="F57" s="100" t="s">
        <v>157</v>
      </c>
      <c r="G57" s="101" t="s">
        <v>11</v>
      </c>
      <c r="H57" s="90">
        <f t="shared" si="12"/>
        <v>1</v>
      </c>
      <c r="I57" s="91" t="str">
        <f t="shared" si="13"/>
        <v xml:space="preserve">No precisa ni adaptación ni cambio de puesto, permanece en su actividad laboral habitual.  </v>
      </c>
      <c r="J57" s="80">
        <f t="shared" si="2"/>
        <v>2</v>
      </c>
      <c r="K57" s="17">
        <f t="shared" si="3"/>
        <v>9</v>
      </c>
      <c r="L57" s="17">
        <f t="shared" si="4"/>
        <v>1</v>
      </c>
      <c r="M57" s="16">
        <f t="shared" si="5"/>
        <v>1</v>
      </c>
      <c r="N57" s="107" t="str">
        <f t="shared" si="6"/>
        <v>R</v>
      </c>
      <c r="O57" s="107">
        <f t="shared" si="7"/>
        <v>0</v>
      </c>
      <c r="P57" s="107" t="str">
        <f t="shared" si="8"/>
        <v>R</v>
      </c>
      <c r="Q57" s="107">
        <f t="shared" si="9"/>
        <v>0</v>
      </c>
      <c r="R57" s="107">
        <f t="shared" si="10"/>
        <v>0</v>
      </c>
      <c r="S57" s="107">
        <f t="shared" si="11"/>
        <v>0</v>
      </c>
      <c r="T57" s="40"/>
      <c r="U57" s="61" t="s">
        <v>15</v>
      </c>
      <c r="V57" s="62"/>
      <c r="W57" s="62"/>
      <c r="X57" s="62"/>
      <c r="Y57" s="62"/>
      <c r="Z57" s="62"/>
      <c r="AA57" s="62"/>
      <c r="AB57" s="62"/>
      <c r="AC57" s="62"/>
      <c r="AD57" s="62"/>
      <c r="AE57" s="62"/>
      <c r="AF57" s="62"/>
      <c r="AG57" s="62"/>
      <c r="AH57" s="62"/>
      <c r="AI57" s="62"/>
      <c r="AJ57" s="62"/>
      <c r="AK57" s="62"/>
      <c r="AL57" s="62"/>
      <c r="AM57" s="63"/>
      <c r="AN57" s="63"/>
      <c r="AO57" s="63"/>
      <c r="AP57" s="63"/>
      <c r="AQ57" s="63"/>
      <c r="BB57" s="40"/>
      <c r="BC57" s="50" t="s">
        <v>76</v>
      </c>
      <c r="BD57"/>
      <c r="BE57" s="50"/>
      <c r="BF57"/>
      <c r="BG57"/>
      <c r="BH57"/>
      <c r="BI57"/>
      <c r="BJ57"/>
      <c r="BK57"/>
      <c r="BL57"/>
      <c r="BM57"/>
      <c r="BN57"/>
      <c r="BO57"/>
      <c r="BP57"/>
      <c r="BQ57"/>
      <c r="BR57"/>
      <c r="BS57"/>
      <c r="BT57"/>
      <c r="BU57"/>
      <c r="BV57"/>
    </row>
    <row r="58" spans="1:74" s="1" customFormat="1" ht="32.25" customHeight="1">
      <c r="A58" s="89">
        <v>46</v>
      </c>
      <c r="B58" s="100" t="s">
        <v>144</v>
      </c>
      <c r="C58" s="100" t="s">
        <v>69</v>
      </c>
      <c r="D58" s="100" t="s">
        <v>31</v>
      </c>
      <c r="E58" s="100" t="s">
        <v>23</v>
      </c>
      <c r="F58" s="100" t="s">
        <v>157</v>
      </c>
      <c r="G58" s="101" t="s">
        <v>11</v>
      </c>
      <c r="H58" s="90">
        <f t="shared" si="12"/>
        <v>1</v>
      </c>
      <c r="I58" s="91" t="str">
        <f t="shared" si="13"/>
        <v xml:space="preserve">No precisa ni adaptación ni cambio de puesto, permanece en su actividad laboral habitual.  </v>
      </c>
      <c r="J58" s="80">
        <f t="shared" si="2"/>
        <v>2</v>
      </c>
      <c r="K58" s="17">
        <f t="shared" si="3"/>
        <v>9</v>
      </c>
      <c r="L58" s="17">
        <f t="shared" si="4"/>
        <v>1</v>
      </c>
      <c r="M58" s="16">
        <f t="shared" si="5"/>
        <v>1</v>
      </c>
      <c r="N58" s="107" t="str">
        <f t="shared" si="6"/>
        <v>R</v>
      </c>
      <c r="O58" s="107">
        <f t="shared" si="7"/>
        <v>0</v>
      </c>
      <c r="P58" s="107" t="str">
        <f t="shared" si="8"/>
        <v>R</v>
      </c>
      <c r="Q58" s="107">
        <f t="shared" si="9"/>
        <v>0</v>
      </c>
      <c r="R58" s="107">
        <f t="shared" si="10"/>
        <v>0</v>
      </c>
      <c r="S58" s="107">
        <f t="shared" si="11"/>
        <v>0</v>
      </c>
      <c r="T58" s="40">
        <v>1</v>
      </c>
      <c r="U58" s="40" t="s">
        <v>11</v>
      </c>
      <c r="V58" s="40"/>
      <c r="W58" s="40"/>
      <c r="X58" s="40"/>
      <c r="Y58" s="40"/>
      <c r="Z58" s="40"/>
      <c r="AA58" s="40"/>
      <c r="AB58" s="40"/>
      <c r="AC58" s="40"/>
      <c r="AD58" s="40"/>
      <c r="AE58" s="40"/>
      <c r="AF58" s="40"/>
      <c r="AG58" s="40"/>
      <c r="AH58" s="40"/>
      <c r="AI58" s="40"/>
      <c r="AJ58" s="40"/>
      <c r="AK58" s="40"/>
      <c r="AL58" s="40"/>
      <c r="BB58"/>
      <c r="BC58" s="104" t="s">
        <v>79</v>
      </c>
      <c r="BD58"/>
      <c r="BE58" s="50" t="s">
        <v>80</v>
      </c>
      <c r="BF58"/>
      <c r="BG58"/>
      <c r="BH58"/>
      <c r="BI58"/>
      <c r="BJ58"/>
      <c r="BK58"/>
      <c r="BL58"/>
      <c r="BM58"/>
      <c r="BN58"/>
      <c r="BO58"/>
      <c r="BP58"/>
      <c r="BQ58"/>
      <c r="BR58"/>
      <c r="BS58"/>
      <c r="BT58"/>
      <c r="BU58"/>
      <c r="BV58"/>
    </row>
    <row r="59" spans="1:74" s="1" customFormat="1" ht="32.25" customHeight="1">
      <c r="A59" s="89">
        <v>47</v>
      </c>
      <c r="B59" s="100" t="s">
        <v>145</v>
      </c>
      <c r="C59" s="100" t="s">
        <v>69</v>
      </c>
      <c r="D59" s="100" t="s">
        <v>31</v>
      </c>
      <c r="E59" s="100" t="s">
        <v>23</v>
      </c>
      <c r="F59" s="100" t="s">
        <v>157</v>
      </c>
      <c r="G59" s="101" t="s">
        <v>11</v>
      </c>
      <c r="H59" s="90">
        <f t="shared" si="12"/>
        <v>1</v>
      </c>
      <c r="I59" s="91" t="str">
        <f t="shared" si="13"/>
        <v xml:space="preserve">No precisa ni adaptación ni cambio de puesto, permanece en su actividad laboral habitual.  </v>
      </c>
      <c r="J59" s="80">
        <f t="shared" si="2"/>
        <v>2</v>
      </c>
      <c r="K59" s="17">
        <f t="shared" si="3"/>
        <v>9</v>
      </c>
      <c r="L59" s="17">
        <f t="shared" si="4"/>
        <v>1</v>
      </c>
      <c r="M59" s="16">
        <f t="shared" si="5"/>
        <v>1</v>
      </c>
      <c r="N59" s="107" t="str">
        <f t="shared" si="6"/>
        <v>R</v>
      </c>
      <c r="O59" s="107">
        <f t="shared" si="7"/>
        <v>0</v>
      </c>
      <c r="P59" s="107" t="str">
        <f t="shared" si="8"/>
        <v>R</v>
      </c>
      <c r="Q59" s="107">
        <f t="shared" si="9"/>
        <v>0</v>
      </c>
      <c r="R59" s="107">
        <f t="shared" si="10"/>
        <v>0</v>
      </c>
      <c r="S59" s="107">
        <f t="shared" si="11"/>
        <v>0</v>
      </c>
      <c r="T59" s="40">
        <v>2</v>
      </c>
      <c r="U59" s="40" t="s">
        <v>12</v>
      </c>
      <c r="V59" s="40"/>
      <c r="W59" s="40"/>
      <c r="X59" s="40"/>
      <c r="Y59" s="40"/>
      <c r="Z59" s="40"/>
      <c r="AA59" s="40"/>
      <c r="AB59" s="40"/>
      <c r="AC59" s="40"/>
      <c r="AD59" s="40"/>
      <c r="AE59" s="40"/>
      <c r="AF59" s="40"/>
      <c r="AG59" s="40"/>
      <c r="AH59" s="40"/>
      <c r="AI59" s="40"/>
      <c r="AJ59" s="40"/>
      <c r="AK59" s="40"/>
      <c r="AL59" s="40"/>
      <c r="BB59"/>
      <c r="BC59" s="50"/>
      <c r="BD59" s="50" t="s">
        <v>82</v>
      </c>
      <c r="BE59" s="50"/>
      <c r="BF59"/>
      <c r="BG59"/>
      <c r="BH59"/>
      <c r="BI59"/>
      <c r="BJ59"/>
      <c r="BK59"/>
      <c r="BL59"/>
      <c r="BM59"/>
      <c r="BN59"/>
      <c r="BO59"/>
      <c r="BP59"/>
      <c r="BQ59"/>
      <c r="BR59"/>
      <c r="BS59"/>
      <c r="BT59"/>
      <c r="BU59"/>
      <c r="BV59"/>
    </row>
    <row r="60" spans="1:74" s="1" customFormat="1" ht="32.25" customHeight="1">
      <c r="A60" s="89">
        <v>48</v>
      </c>
      <c r="B60" s="100" t="s">
        <v>146</v>
      </c>
      <c r="C60" s="100" t="s">
        <v>69</v>
      </c>
      <c r="D60" s="100" t="s">
        <v>31</v>
      </c>
      <c r="E60" s="100" t="s">
        <v>23</v>
      </c>
      <c r="F60" s="100" t="s">
        <v>157</v>
      </c>
      <c r="G60" s="101" t="s">
        <v>11</v>
      </c>
      <c r="H60" s="90">
        <f t="shared" si="12"/>
        <v>1</v>
      </c>
      <c r="I60" s="91" t="str">
        <f t="shared" si="13"/>
        <v xml:space="preserve">No precisa ni adaptación ni cambio de puesto, permanece en su actividad laboral habitual.  </v>
      </c>
      <c r="J60" s="80">
        <f t="shared" si="2"/>
        <v>2</v>
      </c>
      <c r="K60" s="17">
        <f t="shared" si="3"/>
        <v>9</v>
      </c>
      <c r="L60" s="17">
        <f t="shared" si="4"/>
        <v>1</v>
      </c>
      <c r="M60" s="16">
        <f t="shared" si="5"/>
        <v>1</v>
      </c>
      <c r="N60" s="107" t="str">
        <f t="shared" si="6"/>
        <v>R</v>
      </c>
      <c r="O60" s="107">
        <f t="shared" si="7"/>
        <v>0</v>
      </c>
      <c r="P60" s="107" t="str">
        <f t="shared" si="8"/>
        <v>R</v>
      </c>
      <c r="Q60" s="107">
        <f t="shared" si="9"/>
        <v>0</v>
      </c>
      <c r="R60" s="107">
        <f t="shared" si="10"/>
        <v>0</v>
      </c>
      <c r="S60" s="107">
        <f t="shared" si="11"/>
        <v>0</v>
      </c>
      <c r="T60" s="40">
        <v>3</v>
      </c>
      <c r="U60" s="40" t="s">
        <v>13</v>
      </c>
      <c r="V60" s="40"/>
      <c r="W60" s="40"/>
      <c r="X60" s="40"/>
      <c r="Y60" s="40"/>
      <c r="Z60" s="40"/>
      <c r="AA60" s="40"/>
      <c r="AB60" s="40"/>
      <c r="AC60" s="40"/>
      <c r="AD60" s="40"/>
      <c r="AE60" s="40"/>
      <c r="AF60" s="40"/>
      <c r="AG60" s="40"/>
      <c r="AH60" s="40"/>
      <c r="AI60" s="40"/>
      <c r="AJ60" s="40"/>
      <c r="AK60" s="40"/>
      <c r="AL60" s="40"/>
      <c r="BB60" s="40"/>
      <c r="BC60" s="50"/>
      <c r="BD60"/>
      <c r="BE60" s="50"/>
      <c r="BF60"/>
      <c r="BG60"/>
      <c r="BH60" s="50" t="s">
        <v>83</v>
      </c>
      <c r="BI60"/>
      <c r="BJ60"/>
      <c r="BK60"/>
      <c r="BL60"/>
      <c r="BM60"/>
      <c r="BN60"/>
      <c r="BO60"/>
      <c r="BP60"/>
      <c r="BQ60"/>
      <c r="BR60"/>
      <c r="BS60"/>
      <c r="BT60"/>
      <c r="BU60"/>
      <c r="BV60"/>
    </row>
    <row r="61" spans="1:74" s="1" customFormat="1" ht="32.25" customHeight="1">
      <c r="A61" s="89">
        <v>49</v>
      </c>
      <c r="B61" s="100" t="s">
        <v>147</v>
      </c>
      <c r="C61" s="100" t="s">
        <v>69</v>
      </c>
      <c r="D61" s="100" t="s">
        <v>31</v>
      </c>
      <c r="E61" s="100" t="s">
        <v>23</v>
      </c>
      <c r="F61" s="100" t="s">
        <v>157</v>
      </c>
      <c r="G61" s="101" t="s">
        <v>11</v>
      </c>
      <c r="H61" s="90">
        <f t="shared" si="12"/>
        <v>1</v>
      </c>
      <c r="I61" s="91" t="str">
        <f t="shared" si="13"/>
        <v xml:space="preserve">No precisa ni adaptación ni cambio de puesto, permanece en su actividad laboral habitual.  </v>
      </c>
      <c r="J61" s="80">
        <f t="shared" si="2"/>
        <v>2</v>
      </c>
      <c r="K61" s="17">
        <f t="shared" si="3"/>
        <v>9</v>
      </c>
      <c r="L61" s="17">
        <f t="shared" si="4"/>
        <v>1</v>
      </c>
      <c r="M61" s="16">
        <f t="shared" si="5"/>
        <v>1</v>
      </c>
      <c r="N61" s="107" t="str">
        <f t="shared" si="6"/>
        <v>R</v>
      </c>
      <c r="O61" s="107">
        <f t="shared" si="7"/>
        <v>0</v>
      </c>
      <c r="P61" s="107" t="str">
        <f t="shared" si="8"/>
        <v>R</v>
      </c>
      <c r="Q61" s="107">
        <f t="shared" si="9"/>
        <v>0</v>
      </c>
      <c r="R61" s="107">
        <f t="shared" si="10"/>
        <v>0</v>
      </c>
      <c r="S61" s="107">
        <f t="shared" si="11"/>
        <v>0</v>
      </c>
      <c r="T61" s="40">
        <v>4</v>
      </c>
      <c r="U61" s="40" t="s">
        <v>14</v>
      </c>
      <c r="V61" s="40"/>
      <c r="W61" s="40"/>
      <c r="X61" s="40"/>
      <c r="Y61" s="40"/>
      <c r="Z61" s="40"/>
      <c r="AA61" s="40"/>
      <c r="AB61" s="40"/>
      <c r="AC61" s="40"/>
      <c r="AD61" s="40"/>
      <c r="AE61" s="40"/>
      <c r="AF61" s="40"/>
      <c r="AG61" s="40"/>
      <c r="AH61" s="40"/>
      <c r="AI61" s="40"/>
      <c r="AJ61" s="40"/>
      <c r="AK61" s="40"/>
      <c r="AL61" s="40"/>
      <c r="BB61" s="40"/>
      <c r="BC61" s="50"/>
      <c r="BD61"/>
      <c r="BE61" s="50"/>
      <c r="BF61"/>
      <c r="BG61"/>
      <c r="BH61" s="50" t="s">
        <v>84</v>
      </c>
      <c r="BI61"/>
      <c r="BJ61"/>
      <c r="BK61"/>
      <c r="BL61"/>
      <c r="BM61"/>
      <c r="BN61"/>
      <c r="BO61"/>
      <c r="BP61"/>
      <c r="BQ61"/>
      <c r="BR61"/>
      <c r="BS61"/>
      <c r="BT61"/>
      <c r="BU61"/>
      <c r="BV61"/>
    </row>
    <row r="62" spans="1:74" s="1" customFormat="1" ht="32.25" customHeight="1">
      <c r="A62" s="89">
        <v>50</v>
      </c>
      <c r="B62" s="100" t="s">
        <v>148</v>
      </c>
      <c r="C62" s="100" t="s">
        <v>69</v>
      </c>
      <c r="D62" s="100" t="s">
        <v>31</v>
      </c>
      <c r="E62" s="100" t="s">
        <v>23</v>
      </c>
      <c r="F62" s="100" t="s">
        <v>157</v>
      </c>
      <c r="G62" s="101" t="s">
        <v>11</v>
      </c>
      <c r="H62" s="90">
        <f t="shared" si="12"/>
        <v>1</v>
      </c>
      <c r="I62" s="91" t="str">
        <f t="shared" si="13"/>
        <v xml:space="preserve">No precisa ni adaptación ni cambio de puesto, permanece en su actividad laboral habitual.  </v>
      </c>
      <c r="J62" s="80">
        <f t="shared" si="2"/>
        <v>2</v>
      </c>
      <c r="K62" s="17">
        <f t="shared" si="3"/>
        <v>9</v>
      </c>
      <c r="L62" s="17">
        <f t="shared" si="4"/>
        <v>1</v>
      </c>
      <c r="M62" s="16">
        <f t="shared" si="5"/>
        <v>1</v>
      </c>
      <c r="N62" s="107" t="str">
        <f t="shared" si="6"/>
        <v>R</v>
      </c>
      <c r="O62" s="107">
        <f t="shared" si="7"/>
        <v>0</v>
      </c>
      <c r="P62" s="107" t="str">
        <f t="shared" si="8"/>
        <v>R</v>
      </c>
      <c r="Q62" s="107">
        <f t="shared" si="9"/>
        <v>0</v>
      </c>
      <c r="R62" s="107">
        <f t="shared" si="10"/>
        <v>0</v>
      </c>
      <c r="S62" s="107">
        <f t="shared" si="11"/>
        <v>0</v>
      </c>
      <c r="T62" s="40">
        <v>1</v>
      </c>
      <c r="U62" s="40" t="s">
        <v>24</v>
      </c>
      <c r="V62" s="40"/>
      <c r="W62" s="40"/>
      <c r="X62" s="40"/>
      <c r="Y62" s="40"/>
      <c r="Z62" s="40"/>
      <c r="AA62" s="40"/>
      <c r="AB62" s="40"/>
      <c r="AC62" s="40"/>
      <c r="AD62" s="40"/>
      <c r="AE62" s="40"/>
      <c r="AF62" s="40"/>
      <c r="AG62" s="40"/>
      <c r="AH62" s="40"/>
      <c r="AI62" s="40"/>
      <c r="AJ62" s="40"/>
      <c r="AK62" s="40"/>
      <c r="AL62" s="40"/>
      <c r="BB62" s="40"/>
      <c r="BC62" s="50"/>
      <c r="BD62"/>
      <c r="BE62" s="50"/>
      <c r="BF62"/>
      <c r="BG62"/>
      <c r="BH62"/>
      <c r="BI62"/>
      <c r="BJ62"/>
      <c r="BK62"/>
      <c r="BL62"/>
      <c r="BM62"/>
      <c r="BN62"/>
      <c r="BO62"/>
      <c r="BP62"/>
      <c r="BQ62"/>
      <c r="BR62"/>
      <c r="BS62"/>
      <c r="BT62"/>
      <c r="BU62"/>
      <c r="BV62"/>
    </row>
    <row r="63" spans="1:74" s="1" customFormat="1" ht="32.25" customHeight="1">
      <c r="A63" s="89">
        <v>51</v>
      </c>
      <c r="B63" s="100"/>
      <c r="C63" s="100"/>
      <c r="D63" s="100"/>
      <c r="E63" s="100"/>
      <c r="F63" s="100"/>
      <c r="G63" s="101"/>
      <c r="H63" s="90" t="str">
        <f t="shared" si="12"/>
        <v xml:space="preserve"> </v>
      </c>
      <c r="I63" s="91" t="str">
        <f t="shared" si="13"/>
        <v xml:space="preserve"> </v>
      </c>
      <c r="J63" s="80" t="e">
        <f t="shared" si="2"/>
        <v>#N/A</v>
      </c>
      <c r="K63" s="17" t="e">
        <f t="shared" si="3"/>
        <v>#N/A</v>
      </c>
      <c r="L63" s="17" t="e">
        <f t="shared" si="4"/>
        <v>#N/A</v>
      </c>
      <c r="M63" s="16" t="e">
        <f t="shared" si="5"/>
        <v>#N/A</v>
      </c>
      <c r="N63" s="107">
        <f t="shared" si="6"/>
        <v>0</v>
      </c>
      <c r="O63" s="107">
        <f t="shared" si="7"/>
        <v>0</v>
      </c>
      <c r="P63" s="107">
        <f t="shared" si="8"/>
        <v>0</v>
      </c>
      <c r="Q63" s="107">
        <f t="shared" si="9"/>
        <v>0</v>
      </c>
      <c r="R63" s="107">
        <f t="shared" si="10"/>
        <v>0</v>
      </c>
      <c r="S63" s="107">
        <f t="shared" si="11"/>
        <v>0</v>
      </c>
      <c r="T63" s="40">
        <v>2</v>
      </c>
      <c r="U63" s="47" t="s">
        <v>43</v>
      </c>
      <c r="V63" s="40"/>
      <c r="W63" s="40"/>
      <c r="X63" s="40"/>
      <c r="Y63" s="40"/>
      <c r="Z63" s="40"/>
      <c r="AA63" s="40"/>
      <c r="AB63" s="40"/>
      <c r="AC63" s="40"/>
      <c r="AD63" s="40"/>
      <c r="AE63" s="40"/>
      <c r="AF63" s="40"/>
      <c r="AG63" s="40"/>
      <c r="AH63" s="40"/>
      <c r="AI63" s="40"/>
      <c r="AJ63" s="40"/>
      <c r="AK63" s="40"/>
      <c r="AL63" s="40"/>
      <c r="AS63" s="47" t="s">
        <v>44</v>
      </c>
      <c r="BB63" s="40"/>
      <c r="BC63" s="104" t="s">
        <v>79</v>
      </c>
      <c r="BD63"/>
      <c r="BE63" s="50" t="s">
        <v>81</v>
      </c>
      <c r="BF63"/>
      <c r="BG63"/>
      <c r="BH63"/>
      <c r="BI63"/>
      <c r="BJ63"/>
      <c r="BK63"/>
      <c r="BL63"/>
      <c r="BM63"/>
      <c r="BN63"/>
      <c r="BO63"/>
      <c r="BP63"/>
      <c r="BQ63"/>
      <c r="BR63"/>
      <c r="BS63"/>
      <c r="BT63"/>
      <c r="BU63"/>
      <c r="BV63"/>
    </row>
    <row r="64" spans="1:74" s="1" customFormat="1" ht="32.25" customHeight="1">
      <c r="A64" s="89">
        <v>52</v>
      </c>
      <c r="B64" s="100"/>
      <c r="C64" s="100"/>
      <c r="D64" s="100"/>
      <c r="E64" s="100"/>
      <c r="F64" s="100"/>
      <c r="G64" s="101"/>
      <c r="H64" s="90" t="str">
        <f t="shared" si="12"/>
        <v xml:space="preserve"> </v>
      </c>
      <c r="I64" s="91" t="str">
        <f t="shared" si="13"/>
        <v xml:space="preserve"> </v>
      </c>
      <c r="J64" s="80" t="e">
        <f t="shared" si="2"/>
        <v>#N/A</v>
      </c>
      <c r="K64" s="17" t="e">
        <f t="shared" si="3"/>
        <v>#N/A</v>
      </c>
      <c r="L64" s="17" t="e">
        <f t="shared" si="4"/>
        <v>#N/A</v>
      </c>
      <c r="M64" s="16" t="e">
        <f t="shared" si="5"/>
        <v>#N/A</v>
      </c>
      <c r="N64" s="107">
        <f t="shared" si="6"/>
        <v>0</v>
      </c>
      <c r="O64" s="107">
        <f t="shared" si="7"/>
        <v>0</v>
      </c>
      <c r="P64" s="107">
        <f t="shared" si="8"/>
        <v>0</v>
      </c>
      <c r="Q64" s="107">
        <f t="shared" si="9"/>
        <v>0</v>
      </c>
      <c r="R64" s="107">
        <f t="shared" si="10"/>
        <v>0</v>
      </c>
      <c r="S64" s="107">
        <f t="shared" si="11"/>
        <v>0</v>
      </c>
      <c r="T64" s="40">
        <v>3</v>
      </c>
      <c r="U64" s="47" t="s">
        <v>45</v>
      </c>
      <c r="V64" s="40"/>
      <c r="W64" s="40"/>
      <c r="X64" s="40"/>
      <c r="Y64" s="40"/>
      <c r="Z64" s="40"/>
      <c r="AA64" s="40"/>
      <c r="AB64" s="40"/>
      <c r="AC64" s="40"/>
      <c r="AD64" s="40"/>
      <c r="AE64" s="40"/>
      <c r="AF64" s="40"/>
      <c r="AG64" s="40"/>
      <c r="AH64" s="40"/>
      <c r="AI64" s="40"/>
      <c r="AJ64" s="40"/>
      <c r="AK64" s="40"/>
      <c r="AL64" s="40"/>
      <c r="AU64" s="47" t="s">
        <v>46</v>
      </c>
      <c r="BB64" s="40"/>
      <c r="BC64" s="50"/>
      <c r="BD64" s="50" t="s">
        <v>85</v>
      </c>
      <c r="BE64" s="50"/>
      <c r="BF64"/>
      <c r="BG64"/>
      <c r="BH64"/>
      <c r="BI64"/>
      <c r="BJ64"/>
      <c r="BK64"/>
      <c r="BL64"/>
      <c r="BM64"/>
      <c r="BN64"/>
      <c r="BO64"/>
      <c r="BP64"/>
      <c r="BQ64"/>
      <c r="BR64"/>
      <c r="BS64"/>
      <c r="BT64"/>
      <c r="BU64"/>
      <c r="BV64"/>
    </row>
    <row r="65" spans="1:74" s="1" customFormat="1" ht="32.25" customHeight="1">
      <c r="A65" s="89">
        <v>53</v>
      </c>
      <c r="B65" s="100"/>
      <c r="C65" s="100"/>
      <c r="D65" s="100"/>
      <c r="E65" s="100"/>
      <c r="F65" s="100"/>
      <c r="G65" s="101"/>
      <c r="H65" s="90" t="str">
        <f t="shared" si="12"/>
        <v xml:space="preserve"> </v>
      </c>
      <c r="I65" s="91" t="str">
        <f t="shared" si="13"/>
        <v xml:space="preserve"> </v>
      </c>
      <c r="J65" s="80" t="e">
        <f t="shared" si="2"/>
        <v>#N/A</v>
      </c>
      <c r="K65" s="17" t="e">
        <f t="shared" si="3"/>
        <v>#N/A</v>
      </c>
      <c r="L65" s="17" t="e">
        <f t="shared" si="4"/>
        <v>#N/A</v>
      </c>
      <c r="M65" s="16" t="e">
        <f t="shared" si="5"/>
        <v>#N/A</v>
      </c>
      <c r="N65" s="107">
        <f t="shared" si="6"/>
        <v>0</v>
      </c>
      <c r="O65" s="107">
        <f t="shared" si="7"/>
        <v>0</v>
      </c>
      <c r="P65" s="107">
        <f t="shared" si="8"/>
        <v>0</v>
      </c>
      <c r="Q65" s="107">
        <f t="shared" si="9"/>
        <v>0</v>
      </c>
      <c r="R65" s="107">
        <f t="shared" si="10"/>
        <v>0</v>
      </c>
      <c r="S65" s="107">
        <f t="shared" si="11"/>
        <v>0</v>
      </c>
      <c r="T65" s="40">
        <v>4</v>
      </c>
      <c r="U65" s="40" t="s">
        <v>25</v>
      </c>
      <c r="V65" s="40"/>
      <c r="W65" s="40"/>
      <c r="X65" s="40"/>
      <c r="Y65" s="40"/>
      <c r="Z65" s="40"/>
      <c r="AA65" s="40"/>
      <c r="AB65" s="40"/>
      <c r="AC65" s="40"/>
      <c r="AD65" s="40"/>
      <c r="AE65" s="40"/>
      <c r="AF65" s="40"/>
      <c r="AG65" s="40"/>
      <c r="AH65" s="40"/>
      <c r="AI65" s="40"/>
      <c r="AJ65" s="40"/>
      <c r="AK65" s="40"/>
      <c r="AL65" s="40"/>
      <c r="BB65" s="40"/>
      <c r="BC65"/>
      <c r="BD65"/>
      <c r="BE65" s="50"/>
      <c r="BF65"/>
      <c r="BG65"/>
      <c r="BH65" s="50" t="s">
        <v>86</v>
      </c>
      <c r="BI65"/>
      <c r="BJ65"/>
      <c r="BK65"/>
      <c r="BL65"/>
      <c r="BM65"/>
      <c r="BN65"/>
      <c r="BO65"/>
      <c r="BP65"/>
      <c r="BQ65"/>
      <c r="BR65"/>
      <c r="BS65"/>
      <c r="BT65"/>
      <c r="BU65"/>
      <c r="BV65"/>
    </row>
    <row r="66" spans="1:74" s="1" customFormat="1" ht="32.25" customHeight="1">
      <c r="A66" s="89">
        <v>54</v>
      </c>
      <c r="B66" s="100"/>
      <c r="C66" s="100"/>
      <c r="D66" s="100"/>
      <c r="E66" s="100"/>
      <c r="F66" s="100"/>
      <c r="G66" s="101"/>
      <c r="H66" s="90" t="str">
        <f t="shared" ref="H66:H129" si="14">IFERROR(INDEX($W$16:$AL$33, (J66-1)*9+K66, (L66-1)*4+M66)," ")</f>
        <v xml:space="preserve"> </v>
      </c>
      <c r="I66" s="91" t="str">
        <f t="shared" ref="I66:I129" si="15">IFERROR(VLOOKUP(H66,$W$72:$AA$75,2,1)," ")</f>
        <v xml:space="preserve"> </v>
      </c>
      <c r="J66" s="80" t="e">
        <f t="shared" si="2"/>
        <v>#N/A</v>
      </c>
      <c r="K66" s="17" t="e">
        <f t="shared" si="3"/>
        <v>#N/A</v>
      </c>
      <c r="L66" s="17" t="e">
        <f t="shared" si="4"/>
        <v>#N/A</v>
      </c>
      <c r="M66" s="16" t="e">
        <f t="shared" si="5"/>
        <v>#N/A</v>
      </c>
      <c r="N66" s="107">
        <f t="shared" si="6"/>
        <v>0</v>
      </c>
      <c r="O66" s="107">
        <f t="shared" si="7"/>
        <v>0</v>
      </c>
      <c r="P66" s="107">
        <f t="shared" si="8"/>
        <v>0</v>
      </c>
      <c r="Q66" s="107">
        <f t="shared" si="9"/>
        <v>0</v>
      </c>
      <c r="R66" s="107">
        <f t="shared" si="10"/>
        <v>0</v>
      </c>
      <c r="S66" s="107">
        <f t="shared" si="11"/>
        <v>0</v>
      </c>
      <c r="T66" s="40"/>
      <c r="U66" s="40"/>
      <c r="V66" s="40"/>
      <c r="W66" s="40"/>
      <c r="X66" s="40"/>
      <c r="Y66" s="40"/>
      <c r="Z66" s="40"/>
      <c r="AA66" s="40"/>
      <c r="AB66" s="40"/>
      <c r="AC66" s="40"/>
      <c r="AD66" s="40"/>
      <c r="AE66" s="40"/>
      <c r="AF66" s="40"/>
      <c r="AG66" s="40"/>
      <c r="AH66" s="40"/>
      <c r="AI66" s="40"/>
      <c r="AJ66" s="40"/>
      <c r="AK66" s="40"/>
      <c r="AL66" s="40"/>
      <c r="BB66" s="40"/>
      <c r="BC66"/>
      <c r="BD66"/>
      <c r="BE66"/>
      <c r="BF66"/>
      <c r="BG66"/>
      <c r="BH66"/>
      <c r="BI66"/>
      <c r="BJ66"/>
      <c r="BK66"/>
      <c r="BL66"/>
      <c r="BM66"/>
      <c r="BN66"/>
      <c r="BO66"/>
      <c r="BP66"/>
      <c r="BQ66"/>
      <c r="BR66"/>
      <c r="BS66"/>
      <c r="BT66"/>
      <c r="BU66"/>
      <c r="BV66"/>
    </row>
    <row r="67" spans="1:74" s="1" customFormat="1" ht="32.25" customHeight="1">
      <c r="A67" s="89">
        <v>55</v>
      </c>
      <c r="B67" s="100"/>
      <c r="C67" s="100"/>
      <c r="D67" s="100"/>
      <c r="E67" s="100"/>
      <c r="F67" s="100"/>
      <c r="G67" s="101"/>
      <c r="H67" s="90" t="str">
        <f t="shared" si="14"/>
        <v xml:space="preserve"> </v>
      </c>
      <c r="I67" s="91" t="str">
        <f t="shared" si="15"/>
        <v xml:space="preserve"> </v>
      </c>
      <c r="J67" s="80" t="e">
        <f t="shared" si="2"/>
        <v>#N/A</v>
      </c>
      <c r="K67" s="17" t="e">
        <f t="shared" si="3"/>
        <v>#N/A</v>
      </c>
      <c r="L67" s="17" t="e">
        <f t="shared" si="4"/>
        <v>#N/A</v>
      </c>
      <c r="M67" s="16" t="e">
        <f t="shared" si="5"/>
        <v>#N/A</v>
      </c>
      <c r="N67" s="107">
        <f t="shared" si="6"/>
        <v>0</v>
      </c>
      <c r="O67" s="107">
        <f t="shared" si="7"/>
        <v>0</v>
      </c>
      <c r="P67" s="107">
        <f t="shared" si="8"/>
        <v>0</v>
      </c>
      <c r="Q67" s="107">
        <f t="shared" si="9"/>
        <v>0</v>
      </c>
      <c r="R67" s="107">
        <f t="shared" si="10"/>
        <v>0</v>
      </c>
      <c r="S67" s="107">
        <f t="shared" si="11"/>
        <v>0</v>
      </c>
      <c r="T67" s="40"/>
      <c r="U67" s="61" t="s">
        <v>35</v>
      </c>
      <c r="V67" s="62"/>
      <c r="W67" s="62"/>
      <c r="X67" s="62"/>
      <c r="Y67" s="62"/>
      <c r="Z67" s="62"/>
      <c r="AA67" s="62"/>
      <c r="AB67" s="62"/>
      <c r="AC67" s="62"/>
      <c r="AD67" s="62"/>
      <c r="AE67" s="62"/>
      <c r="AF67" s="62"/>
      <c r="AG67" s="62"/>
      <c r="AH67" s="62"/>
      <c r="AI67" s="62"/>
      <c r="AJ67" s="62"/>
      <c r="AK67" s="62"/>
      <c r="AL67" s="62"/>
      <c r="AM67" s="63"/>
      <c r="AN67" s="63"/>
      <c r="AO67" s="63"/>
      <c r="AP67" s="63"/>
      <c r="AQ67" s="63"/>
      <c r="BB67" s="40"/>
      <c r="BC67" s="50" t="s">
        <v>77</v>
      </c>
      <c r="BD67" s="50"/>
      <c r="BE67" s="50"/>
      <c r="BF67"/>
      <c r="BG67"/>
      <c r="BH67"/>
      <c r="BI67"/>
      <c r="BJ67"/>
      <c r="BK67"/>
      <c r="BL67"/>
      <c r="BM67"/>
      <c r="BN67"/>
      <c r="BO67"/>
      <c r="BP67"/>
      <c r="BQ67"/>
      <c r="BR67"/>
      <c r="BS67"/>
      <c r="BT67"/>
      <c r="BU67"/>
      <c r="BV67"/>
    </row>
    <row r="68" spans="1:74" s="1" customFormat="1" ht="32.25" customHeight="1">
      <c r="A68" s="89">
        <v>56</v>
      </c>
      <c r="B68" s="100"/>
      <c r="C68" s="100"/>
      <c r="D68" s="100"/>
      <c r="E68" s="100"/>
      <c r="F68" s="100"/>
      <c r="G68" s="101"/>
      <c r="H68" s="90" t="str">
        <f t="shared" ref="H68:H73" si="16">IFERROR(INDEX($W$16:$AL$33, (J314-1)*9+K314, (L314-1)*4+M314)," ")</f>
        <v xml:space="preserve"> </v>
      </c>
      <c r="I68" s="91" t="str">
        <f t="shared" si="15"/>
        <v xml:space="preserve"> </v>
      </c>
      <c r="J68" s="80" t="e">
        <f t="shared" si="2"/>
        <v>#N/A</v>
      </c>
      <c r="K68" s="17" t="e">
        <f t="shared" si="3"/>
        <v>#N/A</v>
      </c>
      <c r="L68" s="17" t="e">
        <f t="shared" si="4"/>
        <v>#N/A</v>
      </c>
      <c r="M68" s="16" t="e">
        <f t="shared" si="5"/>
        <v>#N/A</v>
      </c>
      <c r="N68" s="107">
        <f t="shared" si="6"/>
        <v>0</v>
      </c>
      <c r="O68" s="107">
        <f t="shared" si="7"/>
        <v>0</v>
      </c>
      <c r="P68" s="107">
        <f t="shared" si="8"/>
        <v>0</v>
      </c>
      <c r="Q68" s="107">
        <f t="shared" si="9"/>
        <v>0</v>
      </c>
      <c r="R68" s="107">
        <f t="shared" si="10"/>
        <v>0</v>
      </c>
      <c r="S68" s="107">
        <f t="shared" si="11"/>
        <v>0</v>
      </c>
      <c r="T68" s="40"/>
      <c r="U68" s="40" t="s">
        <v>69</v>
      </c>
      <c r="V68" s="40"/>
      <c r="W68" s="40"/>
      <c r="X68" s="40"/>
      <c r="Y68" s="40"/>
      <c r="Z68" s="40"/>
      <c r="AA68" s="40"/>
      <c r="AB68" s="40"/>
      <c r="AC68" s="40"/>
      <c r="AD68" s="40"/>
      <c r="AE68" s="40"/>
      <c r="AF68" s="40"/>
      <c r="AG68" s="40"/>
      <c r="AH68" s="40"/>
      <c r="AI68" s="40"/>
      <c r="AJ68" s="40"/>
      <c r="AK68" s="40"/>
      <c r="AL68" s="40"/>
      <c r="BB68" s="40"/>
      <c r="BC68" s="104" t="s">
        <v>75</v>
      </c>
      <c r="BD68"/>
      <c r="BE68" s="50" t="s">
        <v>78</v>
      </c>
      <c r="BF68"/>
      <c r="BG68"/>
      <c r="BH68"/>
      <c r="BI68"/>
      <c r="BJ68"/>
      <c r="BK68"/>
      <c r="BL68"/>
      <c r="BM68"/>
      <c r="BN68"/>
      <c r="BO68"/>
      <c r="BP68"/>
      <c r="BQ68"/>
      <c r="BR68"/>
      <c r="BS68"/>
      <c r="BT68"/>
      <c r="BU68"/>
      <c r="BV68"/>
    </row>
    <row r="69" spans="1:74" s="1" customFormat="1" ht="32.25" customHeight="1">
      <c r="A69" s="89">
        <v>57</v>
      </c>
      <c r="B69" s="100"/>
      <c r="C69" s="100"/>
      <c r="D69" s="100"/>
      <c r="E69" s="100"/>
      <c r="F69" s="100"/>
      <c r="G69" s="101"/>
      <c r="H69" s="90" t="str">
        <f t="shared" si="16"/>
        <v xml:space="preserve"> </v>
      </c>
      <c r="I69" s="91" t="str">
        <f t="shared" si="15"/>
        <v xml:space="preserve"> </v>
      </c>
      <c r="J69" s="80" t="e">
        <f t="shared" si="2"/>
        <v>#N/A</v>
      </c>
      <c r="K69" s="17" t="e">
        <f t="shared" si="3"/>
        <v>#N/A</v>
      </c>
      <c r="L69" s="17" t="e">
        <f t="shared" si="4"/>
        <v>#N/A</v>
      </c>
      <c r="M69" s="16" t="e">
        <f t="shared" si="5"/>
        <v>#N/A</v>
      </c>
      <c r="N69" s="107">
        <f t="shared" si="6"/>
        <v>0</v>
      </c>
      <c r="O69" s="107">
        <f t="shared" si="7"/>
        <v>0</v>
      </c>
      <c r="P69" s="107">
        <f t="shared" si="8"/>
        <v>0</v>
      </c>
      <c r="Q69" s="107">
        <f t="shared" si="9"/>
        <v>0</v>
      </c>
      <c r="R69" s="107">
        <f t="shared" si="10"/>
        <v>0</v>
      </c>
      <c r="S69" s="107">
        <f t="shared" si="11"/>
        <v>0</v>
      </c>
      <c r="T69" s="40"/>
      <c r="U69" s="40" t="s">
        <v>70</v>
      </c>
      <c r="V69" s="40"/>
      <c r="W69" s="40"/>
      <c r="X69" s="40"/>
      <c r="Y69" s="40"/>
      <c r="Z69" s="40"/>
      <c r="AA69" s="40"/>
      <c r="AB69" s="40"/>
      <c r="AC69" s="40"/>
      <c r="AD69" s="40"/>
      <c r="AE69" s="40"/>
      <c r="AF69" s="40"/>
      <c r="AG69" s="40"/>
      <c r="AH69" s="40"/>
      <c r="AI69" s="40"/>
      <c r="AJ69" s="40"/>
      <c r="AK69" s="40"/>
      <c r="AL69" s="40"/>
      <c r="BB69" s="40"/>
      <c r="BC69"/>
      <c r="BD69" s="50" t="s">
        <v>87</v>
      </c>
      <c r="BE69" s="50"/>
      <c r="BF69"/>
      <c r="BG69"/>
      <c r="BH69"/>
      <c r="BI69"/>
      <c r="BJ69"/>
      <c r="BK69"/>
      <c r="BL69"/>
      <c r="BM69"/>
      <c r="BN69"/>
      <c r="BO69"/>
      <c r="BP69"/>
      <c r="BQ69"/>
      <c r="BR69"/>
      <c r="BS69"/>
      <c r="BT69"/>
      <c r="BU69"/>
      <c r="BV69"/>
    </row>
    <row r="70" spans="1:74" s="1" customFormat="1" ht="32.25" customHeight="1">
      <c r="A70" s="89">
        <v>58</v>
      </c>
      <c r="B70" s="100"/>
      <c r="C70" s="100"/>
      <c r="D70" s="100"/>
      <c r="E70" s="100"/>
      <c r="F70" s="100"/>
      <c r="G70" s="101"/>
      <c r="H70" s="90" t="str">
        <f t="shared" si="16"/>
        <v xml:space="preserve"> </v>
      </c>
      <c r="I70" s="91" t="str">
        <f t="shared" si="15"/>
        <v xml:space="preserve"> </v>
      </c>
      <c r="J70" s="80" t="e">
        <f t="shared" si="2"/>
        <v>#N/A</v>
      </c>
      <c r="K70" s="17" t="e">
        <f t="shared" si="3"/>
        <v>#N/A</v>
      </c>
      <c r="L70" s="17" t="e">
        <f t="shared" si="4"/>
        <v>#N/A</v>
      </c>
      <c r="M70" s="16" t="e">
        <f t="shared" si="5"/>
        <v>#N/A</v>
      </c>
      <c r="N70" s="107">
        <f t="shared" si="6"/>
        <v>0</v>
      </c>
      <c r="O70" s="107">
        <f t="shared" si="7"/>
        <v>0</v>
      </c>
      <c r="P70" s="107">
        <f t="shared" si="8"/>
        <v>0</v>
      </c>
      <c r="Q70" s="107">
        <f t="shared" si="9"/>
        <v>0</v>
      </c>
      <c r="R70" s="107">
        <f t="shared" si="10"/>
        <v>0</v>
      </c>
      <c r="S70" s="107">
        <f t="shared" si="11"/>
        <v>0</v>
      </c>
      <c r="T70" s="40"/>
      <c r="U70" s="40"/>
      <c r="V70" s="40"/>
      <c r="W70" s="40"/>
      <c r="X70" s="40"/>
      <c r="Y70" s="40"/>
      <c r="Z70" s="40"/>
      <c r="AA70" s="40"/>
      <c r="AB70" s="40"/>
      <c r="AC70" s="40"/>
      <c r="AD70" s="40"/>
      <c r="AE70" s="40"/>
      <c r="AF70" s="40"/>
      <c r="AG70" s="40"/>
      <c r="AH70" s="40"/>
      <c r="AI70" s="40"/>
      <c r="AJ70" s="40"/>
      <c r="AK70" s="40"/>
      <c r="AL70" s="40"/>
      <c r="BB70" s="40"/>
      <c r="BC70"/>
      <c r="BD70"/>
      <c r="BE70" s="50"/>
      <c r="BF70"/>
      <c r="BG70"/>
      <c r="BH70"/>
      <c r="BI70"/>
      <c r="BJ70"/>
      <c r="BK70"/>
      <c r="BL70"/>
      <c r="BM70"/>
      <c r="BN70"/>
      <c r="BO70"/>
      <c r="BP70"/>
      <c r="BQ70"/>
      <c r="BR70"/>
      <c r="BS70"/>
      <c r="BT70"/>
      <c r="BU70"/>
      <c r="BV70"/>
    </row>
    <row r="71" spans="1:74" s="1" customFormat="1" ht="32.25" customHeight="1">
      <c r="A71" s="89">
        <v>59</v>
      </c>
      <c r="B71" s="100"/>
      <c r="C71" s="100"/>
      <c r="D71" s="100"/>
      <c r="E71" s="100"/>
      <c r="F71" s="100"/>
      <c r="G71" s="101"/>
      <c r="H71" s="90" t="str">
        <f t="shared" si="16"/>
        <v xml:space="preserve"> </v>
      </c>
      <c r="I71" s="91" t="str">
        <f t="shared" si="15"/>
        <v xml:space="preserve"> </v>
      </c>
      <c r="J71" s="80" t="e">
        <f t="shared" si="2"/>
        <v>#N/A</v>
      </c>
      <c r="K71" s="17" t="e">
        <f t="shared" si="3"/>
        <v>#N/A</v>
      </c>
      <c r="L71" s="17" t="e">
        <f t="shared" si="4"/>
        <v>#N/A</v>
      </c>
      <c r="M71" s="16" t="e">
        <f t="shared" si="5"/>
        <v>#N/A</v>
      </c>
      <c r="N71" s="107">
        <f t="shared" si="6"/>
        <v>0</v>
      </c>
      <c r="O71" s="107">
        <f t="shared" si="7"/>
        <v>0</v>
      </c>
      <c r="P71" s="107">
        <f t="shared" si="8"/>
        <v>0</v>
      </c>
      <c r="Q71" s="107">
        <f t="shared" si="9"/>
        <v>0</v>
      </c>
      <c r="R71" s="107">
        <f t="shared" si="10"/>
        <v>0</v>
      </c>
      <c r="S71" s="107">
        <f t="shared" si="11"/>
        <v>0</v>
      </c>
      <c r="T71" s="40"/>
      <c r="U71" s="61" t="s">
        <v>58</v>
      </c>
      <c r="V71" s="63"/>
      <c r="W71" s="63"/>
      <c r="X71" s="63"/>
      <c r="Y71" s="63"/>
      <c r="Z71" s="63"/>
      <c r="AA71" s="63"/>
      <c r="AB71" s="63"/>
      <c r="AC71" s="63"/>
      <c r="AD71" s="63"/>
      <c r="AE71" s="63"/>
      <c r="AF71" s="63"/>
      <c r="AG71" s="63"/>
      <c r="AH71" s="63"/>
      <c r="AI71" s="63"/>
      <c r="AJ71" s="63"/>
      <c r="AK71" s="63"/>
      <c r="AL71" s="63"/>
      <c r="AM71" s="63"/>
      <c r="AN71" s="63"/>
      <c r="AO71" s="63"/>
      <c r="AP71" s="63"/>
      <c r="AQ71" s="63"/>
      <c r="BB71" s="40"/>
      <c r="BC71" s="104" t="s">
        <v>74</v>
      </c>
      <c r="BD71"/>
      <c r="BE71" s="50" t="s">
        <v>36</v>
      </c>
      <c r="BF71"/>
      <c r="BG71"/>
      <c r="BH71"/>
      <c r="BI71"/>
      <c r="BJ71"/>
      <c r="BK71"/>
      <c r="BL71"/>
      <c r="BM71"/>
      <c r="BN71"/>
      <c r="BO71"/>
      <c r="BP71"/>
      <c r="BQ71"/>
      <c r="BR71"/>
      <c r="BS71"/>
      <c r="BT71"/>
      <c r="BU71"/>
      <c r="BV71"/>
    </row>
    <row r="72" spans="1:74" s="1" customFormat="1" ht="32.25" customHeight="1">
      <c r="A72" s="89">
        <v>60</v>
      </c>
      <c r="B72" s="100"/>
      <c r="C72" s="100"/>
      <c r="D72" s="100"/>
      <c r="E72" s="100"/>
      <c r="F72" s="100"/>
      <c r="G72" s="101"/>
      <c r="H72" s="90" t="str">
        <f t="shared" si="16"/>
        <v xml:space="preserve"> </v>
      </c>
      <c r="I72" s="91" t="str">
        <f t="shared" si="15"/>
        <v xml:space="preserve"> </v>
      </c>
      <c r="J72" s="80" t="e">
        <f t="shared" si="2"/>
        <v>#N/A</v>
      </c>
      <c r="K72" s="17" t="e">
        <f t="shared" si="3"/>
        <v>#N/A</v>
      </c>
      <c r="L72" s="17" t="e">
        <f t="shared" si="4"/>
        <v>#N/A</v>
      </c>
      <c r="M72" s="16" t="e">
        <f t="shared" si="5"/>
        <v>#N/A</v>
      </c>
      <c r="N72" s="107">
        <f t="shared" si="6"/>
        <v>0</v>
      </c>
      <c r="O72" s="107">
        <f t="shared" si="7"/>
        <v>0</v>
      </c>
      <c r="P72" s="107">
        <f t="shared" si="8"/>
        <v>0</v>
      </c>
      <c r="Q72" s="107">
        <f t="shared" si="9"/>
        <v>0</v>
      </c>
      <c r="R72" s="107">
        <f t="shared" si="10"/>
        <v>0</v>
      </c>
      <c r="S72" s="107">
        <f t="shared" si="11"/>
        <v>0</v>
      </c>
      <c r="T72" s="40"/>
      <c r="U72" s="117" t="s">
        <v>64</v>
      </c>
      <c r="V72" s="118"/>
      <c r="W72" s="48">
        <v>1</v>
      </c>
      <c r="X72" s="40" t="s">
        <v>17</v>
      </c>
      <c r="Y72" s="40"/>
      <c r="Z72" s="40"/>
      <c r="AA72" s="40"/>
      <c r="AB72" s="40"/>
      <c r="AC72" s="40"/>
      <c r="AD72" s="40"/>
      <c r="AE72" s="40"/>
      <c r="AF72" s="40"/>
      <c r="AG72" s="40"/>
      <c r="AH72" s="40"/>
      <c r="AI72" s="40"/>
      <c r="AJ72" s="40"/>
      <c r="AK72" s="40"/>
      <c r="AL72" s="40"/>
      <c r="BB72" s="40"/>
      <c r="BC72" s="50"/>
      <c r="BD72" s="50" t="s">
        <v>88</v>
      </c>
      <c r="BE72" s="50"/>
      <c r="BF72"/>
      <c r="BG72"/>
      <c r="BH72"/>
      <c r="BI72"/>
      <c r="BJ72"/>
      <c r="BK72"/>
      <c r="BL72"/>
      <c r="BM72"/>
      <c r="BN72"/>
      <c r="BO72"/>
      <c r="BP72"/>
      <c r="BQ72"/>
      <c r="BR72"/>
      <c r="BS72"/>
      <c r="BT72"/>
      <c r="BU72"/>
      <c r="BV72"/>
    </row>
    <row r="73" spans="1:74" s="1" customFormat="1" ht="32.25" customHeight="1">
      <c r="A73" s="89">
        <v>61</v>
      </c>
      <c r="B73" s="100"/>
      <c r="C73" s="100"/>
      <c r="D73" s="100"/>
      <c r="E73" s="100"/>
      <c r="F73" s="100"/>
      <c r="G73" s="101"/>
      <c r="H73" s="90" t="str">
        <f t="shared" si="16"/>
        <v xml:space="preserve"> </v>
      </c>
      <c r="I73" s="91" t="str">
        <f t="shared" si="15"/>
        <v xml:space="preserve"> </v>
      </c>
      <c r="J73" s="80" t="e">
        <f t="shared" si="2"/>
        <v>#N/A</v>
      </c>
      <c r="K73" s="17" t="e">
        <f t="shared" si="3"/>
        <v>#N/A</v>
      </c>
      <c r="L73" s="17" t="e">
        <f t="shared" si="4"/>
        <v>#N/A</v>
      </c>
      <c r="M73" s="16" t="e">
        <f t="shared" si="5"/>
        <v>#N/A</v>
      </c>
      <c r="N73" s="107">
        <f t="shared" si="6"/>
        <v>0</v>
      </c>
      <c r="O73" s="107">
        <f t="shared" si="7"/>
        <v>0</v>
      </c>
      <c r="P73" s="107">
        <f t="shared" si="8"/>
        <v>0</v>
      </c>
      <c r="Q73" s="107">
        <f t="shared" si="9"/>
        <v>0</v>
      </c>
      <c r="R73" s="107">
        <f t="shared" si="10"/>
        <v>0</v>
      </c>
      <c r="S73" s="107">
        <f t="shared" si="11"/>
        <v>0</v>
      </c>
      <c r="T73" s="40"/>
      <c r="U73" s="119"/>
      <c r="V73" s="120"/>
      <c r="W73" s="49">
        <v>2</v>
      </c>
      <c r="X73" s="40" t="s">
        <v>18</v>
      </c>
      <c r="Y73" s="40"/>
      <c r="Z73" s="40"/>
      <c r="AA73" s="40"/>
      <c r="AB73" s="40"/>
      <c r="AC73" s="40"/>
      <c r="AD73" s="40"/>
      <c r="AE73" s="40"/>
      <c r="AF73" s="40"/>
      <c r="AG73" s="40"/>
      <c r="AH73" s="40"/>
      <c r="AI73" s="40"/>
      <c r="AJ73" s="40"/>
      <c r="AK73" s="40"/>
      <c r="AL73" s="40"/>
      <c r="BB73"/>
      <c r="BC73"/>
      <c r="BD73"/>
      <c r="BE73" s="50"/>
      <c r="BF73"/>
      <c r="BG73"/>
      <c r="BH73"/>
      <c r="BI73"/>
      <c r="BJ73"/>
      <c r="BK73"/>
      <c r="BL73"/>
      <c r="BM73"/>
      <c r="BN73"/>
      <c r="BO73"/>
      <c r="BP73"/>
      <c r="BQ73"/>
      <c r="BR73"/>
      <c r="BS73"/>
      <c r="BT73"/>
      <c r="BU73"/>
      <c r="BV73"/>
    </row>
    <row r="74" spans="1:74" s="1" customFormat="1" ht="32.25" customHeight="1">
      <c r="A74" s="89">
        <v>62</v>
      </c>
      <c r="B74" s="100"/>
      <c r="C74" s="100"/>
      <c r="D74" s="100"/>
      <c r="E74" s="100"/>
      <c r="F74" s="100"/>
      <c r="G74" s="101"/>
      <c r="H74" s="90" t="str">
        <f>IFERROR(INDEX($W$16:$AL$33, (J320-1)*9+#REF!, (#REF!-1)*4+M320)," ")</f>
        <v xml:space="preserve"> </v>
      </c>
      <c r="I74" s="91" t="str">
        <f t="shared" si="15"/>
        <v xml:space="preserve"> </v>
      </c>
      <c r="J74" s="80" t="e">
        <f t="shared" si="2"/>
        <v>#N/A</v>
      </c>
      <c r="K74" s="17" t="e">
        <f t="shared" si="3"/>
        <v>#N/A</v>
      </c>
      <c r="L74" s="17" t="e">
        <f t="shared" si="4"/>
        <v>#N/A</v>
      </c>
      <c r="M74" s="16" t="e">
        <f t="shared" si="5"/>
        <v>#N/A</v>
      </c>
      <c r="N74" s="107">
        <f t="shared" si="6"/>
        <v>0</v>
      </c>
      <c r="O74" s="107">
        <f t="shared" si="7"/>
        <v>0</v>
      </c>
      <c r="P74" s="107">
        <f t="shared" si="8"/>
        <v>0</v>
      </c>
      <c r="Q74" s="107">
        <f t="shared" si="9"/>
        <v>0</v>
      </c>
      <c r="R74" s="107">
        <f t="shared" si="10"/>
        <v>0</v>
      </c>
      <c r="S74" s="107">
        <f t="shared" si="11"/>
        <v>0</v>
      </c>
      <c r="T74" s="40"/>
      <c r="U74" s="119"/>
      <c r="V74" s="120"/>
      <c r="W74" s="49">
        <v>3</v>
      </c>
      <c r="X74" s="40" t="s">
        <v>19</v>
      </c>
      <c r="Y74" s="40"/>
      <c r="Z74" s="40"/>
      <c r="AA74" s="40"/>
      <c r="AB74" s="40"/>
      <c r="AC74" s="40"/>
      <c r="AD74" s="40"/>
      <c r="AE74" s="40"/>
      <c r="AF74" s="40"/>
      <c r="AG74" s="40"/>
      <c r="AH74" s="40"/>
      <c r="AI74" s="40"/>
      <c r="AJ74" s="40"/>
      <c r="AK74" s="40"/>
      <c r="AL74" s="40"/>
      <c r="BB74"/>
      <c r="BC74" s="104" t="s">
        <v>73</v>
      </c>
      <c r="BD74"/>
      <c r="BE74" s="50" t="s">
        <v>33</v>
      </c>
      <c r="BF74"/>
      <c r="BG74"/>
      <c r="BH74"/>
      <c r="BI74"/>
      <c r="BJ74"/>
      <c r="BK74"/>
      <c r="BL74"/>
      <c r="BM74"/>
      <c r="BN74"/>
      <c r="BO74"/>
      <c r="BP74"/>
      <c r="BQ74"/>
      <c r="BR74"/>
      <c r="BS74"/>
      <c r="BT74"/>
      <c r="BU74"/>
      <c r="BV74"/>
    </row>
    <row r="75" spans="1:74" s="1" customFormat="1" ht="32.25" customHeight="1">
      <c r="A75" s="89">
        <v>63</v>
      </c>
      <c r="B75" s="100"/>
      <c r="C75" s="100"/>
      <c r="D75" s="100"/>
      <c r="E75" s="100"/>
      <c r="F75" s="100"/>
      <c r="G75" s="101"/>
      <c r="H75" s="90" t="str">
        <f t="shared" si="14"/>
        <v xml:space="preserve"> </v>
      </c>
      <c r="I75" s="91" t="str">
        <f t="shared" si="15"/>
        <v xml:space="preserve"> </v>
      </c>
      <c r="J75" s="80" t="e">
        <f t="shared" si="2"/>
        <v>#N/A</v>
      </c>
      <c r="K75" s="17" t="e">
        <f t="shared" si="3"/>
        <v>#N/A</v>
      </c>
      <c r="L75" s="17" t="e">
        <f t="shared" si="4"/>
        <v>#N/A</v>
      </c>
      <c r="M75" s="16" t="e">
        <f t="shared" si="5"/>
        <v>#N/A</v>
      </c>
      <c r="N75" s="107">
        <f t="shared" si="6"/>
        <v>0</v>
      </c>
      <c r="O75" s="107">
        <f t="shared" si="7"/>
        <v>0</v>
      </c>
      <c r="P75" s="107">
        <f t="shared" si="8"/>
        <v>0</v>
      </c>
      <c r="Q75" s="107">
        <f t="shared" si="9"/>
        <v>0</v>
      </c>
      <c r="R75" s="107">
        <f t="shared" si="10"/>
        <v>0</v>
      </c>
      <c r="S75" s="107">
        <f t="shared" si="11"/>
        <v>0</v>
      </c>
      <c r="T75" s="40"/>
      <c r="U75" s="121"/>
      <c r="V75" s="122"/>
      <c r="W75" s="49">
        <v>4</v>
      </c>
      <c r="X75" s="40" t="s">
        <v>20</v>
      </c>
      <c r="Y75" s="40"/>
      <c r="Z75" s="40"/>
      <c r="AA75" s="40"/>
      <c r="AB75" s="40"/>
      <c r="AC75" s="40"/>
      <c r="AD75" s="40"/>
      <c r="AE75" s="40"/>
      <c r="AF75" s="40"/>
      <c r="AG75" s="40"/>
      <c r="AH75" s="40"/>
      <c r="AI75" s="40"/>
      <c r="AJ75" s="40"/>
      <c r="AK75" s="40"/>
      <c r="AL75" s="40"/>
      <c r="BB75"/>
      <c r="BC75" s="50"/>
      <c r="BD75" s="50" t="s">
        <v>34</v>
      </c>
      <c r="BE75"/>
      <c r="BF75"/>
      <c r="BG75"/>
      <c r="BH75"/>
      <c r="BI75"/>
      <c r="BJ75"/>
      <c r="BK75"/>
      <c r="BL75"/>
      <c r="BM75"/>
      <c r="BN75"/>
      <c r="BO75"/>
      <c r="BP75"/>
      <c r="BQ75"/>
      <c r="BR75"/>
      <c r="BS75"/>
      <c r="BT75"/>
      <c r="BU75"/>
      <c r="BV75"/>
    </row>
    <row r="76" spans="1:74" s="1" customFormat="1" ht="32.25" customHeight="1">
      <c r="A76" s="89">
        <v>64</v>
      </c>
      <c r="B76" s="100"/>
      <c r="C76" s="100"/>
      <c r="D76" s="100"/>
      <c r="E76" s="100"/>
      <c r="F76" s="100"/>
      <c r="G76" s="101"/>
      <c r="H76" s="90" t="str">
        <f t="shared" si="14"/>
        <v xml:space="preserve"> </v>
      </c>
      <c r="I76" s="91" t="str">
        <f t="shared" si="15"/>
        <v xml:space="preserve"> </v>
      </c>
      <c r="J76" s="80" t="e">
        <f t="shared" si="2"/>
        <v>#N/A</v>
      </c>
      <c r="K76" s="17" t="e">
        <f t="shared" si="3"/>
        <v>#N/A</v>
      </c>
      <c r="L76" s="17" t="e">
        <f t="shared" si="4"/>
        <v>#N/A</v>
      </c>
      <c r="M76" s="16" t="e">
        <f t="shared" si="5"/>
        <v>#N/A</v>
      </c>
      <c r="N76" s="107">
        <f t="shared" si="6"/>
        <v>0</v>
      </c>
      <c r="O76" s="107">
        <f t="shared" si="7"/>
        <v>0</v>
      </c>
      <c r="P76" s="107">
        <f t="shared" si="8"/>
        <v>0</v>
      </c>
      <c r="Q76" s="107">
        <f t="shared" si="9"/>
        <v>0</v>
      </c>
      <c r="R76" s="107">
        <f t="shared" si="10"/>
        <v>0</v>
      </c>
      <c r="S76" s="107">
        <f t="shared" si="11"/>
        <v>0</v>
      </c>
      <c r="T76" s="40"/>
      <c r="U76" s="40"/>
      <c r="V76" s="40"/>
      <c r="W76" s="40"/>
      <c r="X76" s="40" t="s">
        <v>21</v>
      </c>
      <c r="Y76" s="40"/>
      <c r="Z76" s="40"/>
      <c r="AA76" s="40"/>
      <c r="AB76" s="40"/>
      <c r="AC76" s="40"/>
      <c r="AD76" s="40"/>
      <c r="AE76" s="40"/>
      <c r="AF76" s="40"/>
      <c r="AG76" s="40"/>
      <c r="AH76" s="40"/>
      <c r="AI76" s="40"/>
      <c r="AJ76" s="40"/>
      <c r="AK76" s="40"/>
      <c r="AL76" s="40"/>
      <c r="BB76"/>
      <c r="BC76"/>
      <c r="BD76"/>
      <c r="BE76"/>
      <c r="BF76"/>
      <c r="BG76"/>
      <c r="BH76"/>
      <c r="BI76"/>
      <c r="BJ76"/>
      <c r="BK76"/>
      <c r="BL76"/>
      <c r="BM76"/>
      <c r="BN76"/>
      <c r="BO76"/>
      <c r="BP76"/>
      <c r="BQ76"/>
      <c r="BR76"/>
      <c r="BS76"/>
      <c r="BT76"/>
      <c r="BU76"/>
      <c r="BV76"/>
    </row>
    <row r="77" spans="1:74" ht="32.25" customHeight="1">
      <c r="A77" s="89">
        <v>65</v>
      </c>
      <c r="B77" s="100"/>
      <c r="C77" s="100"/>
      <c r="D77" s="100"/>
      <c r="E77" s="100"/>
      <c r="F77" s="100"/>
      <c r="G77" s="101"/>
      <c r="H77" s="90" t="str">
        <f t="shared" si="14"/>
        <v xml:space="preserve"> </v>
      </c>
      <c r="I77" s="91" t="str">
        <f t="shared" si="15"/>
        <v xml:space="preserve"> </v>
      </c>
      <c r="J77" s="80" t="e">
        <f t="shared" si="2"/>
        <v>#N/A</v>
      </c>
      <c r="K77" s="17" t="e">
        <f t="shared" si="3"/>
        <v>#N/A</v>
      </c>
      <c r="L77" s="17" t="e">
        <f t="shared" si="4"/>
        <v>#N/A</v>
      </c>
      <c r="M77" s="16" t="e">
        <f t="shared" si="5"/>
        <v>#N/A</v>
      </c>
      <c r="N77" s="107">
        <f t="shared" si="6"/>
        <v>0</v>
      </c>
      <c r="O77" s="107">
        <f t="shared" si="7"/>
        <v>0</v>
      </c>
      <c r="P77" s="107">
        <f t="shared" si="8"/>
        <v>0</v>
      </c>
      <c r="Q77" s="107">
        <f t="shared" si="9"/>
        <v>0</v>
      </c>
      <c r="R77" s="107">
        <f t="shared" si="10"/>
        <v>0</v>
      </c>
      <c r="S77" s="107">
        <f t="shared" si="11"/>
        <v>0</v>
      </c>
      <c r="T77" s="50"/>
      <c r="U77" s="50"/>
      <c r="V77" s="50"/>
      <c r="W77" s="50"/>
      <c r="X77" s="50"/>
      <c r="Y77" s="50"/>
      <c r="Z77" s="50"/>
      <c r="AA77" s="50"/>
      <c r="AB77" s="50"/>
      <c r="AC77" s="50"/>
      <c r="AD77" s="50"/>
      <c r="AE77" s="50"/>
      <c r="AF77" s="50"/>
      <c r="AG77" s="50"/>
      <c r="AH77" s="50"/>
      <c r="AI77" s="50"/>
      <c r="AJ77" s="50"/>
      <c r="AK77" s="50"/>
      <c r="AL77" s="50"/>
    </row>
    <row r="78" spans="1:74" ht="32.25" customHeight="1">
      <c r="A78" s="89">
        <v>66</v>
      </c>
      <c r="B78" s="100"/>
      <c r="C78" s="100"/>
      <c r="D78" s="100"/>
      <c r="E78" s="100"/>
      <c r="F78" s="100"/>
      <c r="G78" s="101"/>
      <c r="H78" s="90" t="str">
        <f t="shared" si="14"/>
        <v xml:space="preserve"> </v>
      </c>
      <c r="I78" s="91" t="str">
        <f t="shared" si="15"/>
        <v xml:space="preserve"> </v>
      </c>
      <c r="J78" s="80" t="e">
        <f t="shared" ref="J78:J141" si="17">INDEX($T$37:$U$38,MATCH(D78,$U$37:$U$38,0),1)</f>
        <v>#N/A</v>
      </c>
      <c r="K78" s="17" t="e">
        <f t="shared" ref="K78:K141" si="18">INDEX($T$41:$U$49,MATCH(E78,$U$41:$U$49,0),1)</f>
        <v>#N/A</v>
      </c>
      <c r="L78" s="17" t="e">
        <f t="shared" ref="L78:L141" si="19">INDEX($T$52:$U$55,MATCH(F78,$U$52:$U$55,0),1)</f>
        <v>#N/A</v>
      </c>
      <c r="M78" s="16" t="e">
        <f t="shared" ref="M78:M141" si="20">INDEX($T$58:$U$65,MATCH(G78,$U$58:$U$65,0),1)</f>
        <v>#N/A</v>
      </c>
      <c r="N78" s="107">
        <f t="shared" ref="N78:N141" si="21">IF(H78=" ",0,IF(C78=$U$69,IF(M78=1,1,0),IF(M78=1,"R",0)))</f>
        <v>0</v>
      </c>
      <c r="O78" s="107">
        <f t="shared" ref="O78:O141" si="22">IF(H78=" ",0,IF(M78&gt;1,1,0))</f>
        <v>0</v>
      </c>
      <c r="P78" s="107">
        <f t="shared" ref="P78:P141" si="23">IF(H78=" ",0,IF(M78&lt;4,IF(M78=1,IF(C78=$U$69,1,"R"),1),0) )</f>
        <v>0</v>
      </c>
      <c r="Q78" s="107">
        <f t="shared" ref="Q78:Q141" si="24">IF(H78=" ",0,IF(M78=4,1,0))</f>
        <v>0</v>
      </c>
      <c r="R78" s="107">
        <f t="shared" ref="R78:R141" si="25">IF(H78=" ",0,IF(M78&gt;2,1,0))</f>
        <v>0</v>
      </c>
      <c r="S78" s="107">
        <f t="shared" ref="S78:S141" si="26">IF(H78=" ",0,IF(M78=4,1,0))</f>
        <v>0</v>
      </c>
      <c r="T78" s="50"/>
      <c r="U78" s="61" t="s">
        <v>49</v>
      </c>
      <c r="V78" s="69"/>
      <c r="W78" s="69"/>
      <c r="X78" s="69"/>
      <c r="Y78" s="69"/>
      <c r="Z78" s="69"/>
      <c r="AA78" s="69"/>
      <c r="AB78" s="69"/>
      <c r="AC78" s="69"/>
      <c r="AD78" s="69"/>
      <c r="AE78" s="69"/>
      <c r="AF78" s="69"/>
      <c r="AG78" s="69"/>
      <c r="AH78" s="69"/>
      <c r="AI78" s="69"/>
      <c r="AJ78" s="69"/>
      <c r="AK78" s="69"/>
      <c r="AL78" s="69"/>
      <c r="AM78" s="70"/>
      <c r="AN78" s="70"/>
      <c r="AO78" s="70"/>
      <c r="AP78" s="70"/>
      <c r="AQ78" s="70"/>
    </row>
    <row r="79" spans="1:74" ht="32.25" customHeight="1">
      <c r="A79" s="89">
        <v>67</v>
      </c>
      <c r="B79" s="100"/>
      <c r="C79" s="100"/>
      <c r="D79" s="100"/>
      <c r="E79" s="100"/>
      <c r="F79" s="100"/>
      <c r="G79" s="101"/>
      <c r="H79" s="90" t="str">
        <f t="shared" si="14"/>
        <v xml:space="preserve"> </v>
      </c>
      <c r="I79" s="91" t="str">
        <f t="shared" si="15"/>
        <v xml:space="preserve"> </v>
      </c>
      <c r="J79" s="80" t="e">
        <f t="shared" si="17"/>
        <v>#N/A</v>
      </c>
      <c r="K79" s="17" t="e">
        <f t="shared" si="18"/>
        <v>#N/A</v>
      </c>
      <c r="L79" s="17" t="e">
        <f t="shared" si="19"/>
        <v>#N/A</v>
      </c>
      <c r="M79" s="16" t="e">
        <f t="shared" si="20"/>
        <v>#N/A</v>
      </c>
      <c r="N79" s="107">
        <f t="shared" si="21"/>
        <v>0</v>
      </c>
      <c r="O79" s="107">
        <f t="shared" si="22"/>
        <v>0</v>
      </c>
      <c r="P79" s="107">
        <f t="shared" si="23"/>
        <v>0</v>
      </c>
      <c r="Q79" s="107">
        <f t="shared" si="24"/>
        <v>0</v>
      </c>
      <c r="R79" s="107">
        <f t="shared" si="25"/>
        <v>0</v>
      </c>
      <c r="S79" s="107">
        <f t="shared" si="26"/>
        <v>0</v>
      </c>
      <c r="T79" s="58"/>
      <c r="U79" s="50"/>
      <c r="V79" s="50"/>
      <c r="W79" s="50"/>
    </row>
    <row r="80" spans="1:74" ht="32.25" customHeight="1">
      <c r="A80" s="89">
        <v>68</v>
      </c>
      <c r="B80" s="100"/>
      <c r="C80" s="100"/>
      <c r="D80" s="100"/>
      <c r="E80" s="100"/>
      <c r="F80" s="100"/>
      <c r="G80" s="101"/>
      <c r="H80" s="90" t="str">
        <f t="shared" si="14"/>
        <v xml:space="preserve"> </v>
      </c>
      <c r="I80" s="91" t="str">
        <f t="shared" si="15"/>
        <v xml:space="preserve"> </v>
      </c>
      <c r="J80" s="80" t="e">
        <f t="shared" si="17"/>
        <v>#N/A</v>
      </c>
      <c r="K80" s="17" t="e">
        <f t="shared" si="18"/>
        <v>#N/A</v>
      </c>
      <c r="L80" s="17" t="e">
        <f t="shared" si="19"/>
        <v>#N/A</v>
      </c>
      <c r="M80" s="16" t="e">
        <f t="shared" si="20"/>
        <v>#N/A</v>
      </c>
      <c r="N80" s="107">
        <f t="shared" si="21"/>
        <v>0</v>
      </c>
      <c r="O80" s="107">
        <f t="shared" si="22"/>
        <v>0</v>
      </c>
      <c r="P80" s="107">
        <f t="shared" si="23"/>
        <v>0</v>
      </c>
      <c r="Q80" s="107">
        <f t="shared" si="24"/>
        <v>0</v>
      </c>
      <c r="R80" s="107">
        <f t="shared" si="25"/>
        <v>0</v>
      </c>
      <c r="S80" s="107">
        <f t="shared" si="26"/>
        <v>0</v>
      </c>
      <c r="T80" s="40"/>
      <c r="U80" s="50" t="s">
        <v>76</v>
      </c>
      <c r="W80" s="50"/>
    </row>
    <row r="81" spans="1:41" ht="32.25" customHeight="1">
      <c r="A81" s="89">
        <v>69</v>
      </c>
      <c r="B81" s="100"/>
      <c r="C81" s="100"/>
      <c r="D81" s="100"/>
      <c r="E81" s="100"/>
      <c r="F81" s="100"/>
      <c r="G81" s="101"/>
      <c r="H81" s="90" t="str">
        <f t="shared" si="14"/>
        <v xml:space="preserve"> </v>
      </c>
      <c r="I81" s="91" t="str">
        <f t="shared" si="15"/>
        <v xml:space="preserve"> </v>
      </c>
      <c r="J81" s="80" t="e">
        <f t="shared" si="17"/>
        <v>#N/A</v>
      </c>
      <c r="K81" s="17" t="e">
        <f t="shared" si="18"/>
        <v>#N/A</v>
      </c>
      <c r="L81" s="17" t="e">
        <f t="shared" si="19"/>
        <v>#N/A</v>
      </c>
      <c r="M81" s="16" t="e">
        <f t="shared" si="20"/>
        <v>#N/A</v>
      </c>
      <c r="N81" s="107">
        <f t="shared" si="21"/>
        <v>0</v>
      </c>
      <c r="O81" s="107">
        <f t="shared" si="22"/>
        <v>0</v>
      </c>
      <c r="P81" s="107">
        <f t="shared" si="23"/>
        <v>0</v>
      </c>
      <c r="Q81" s="107">
        <f t="shared" si="24"/>
        <v>0</v>
      </c>
      <c r="R81" s="107">
        <f t="shared" si="25"/>
        <v>0</v>
      </c>
      <c r="S81" s="107">
        <f t="shared" si="26"/>
        <v>0</v>
      </c>
      <c r="U81" s="104" t="s">
        <v>79</v>
      </c>
      <c r="W81" s="50" t="s">
        <v>80</v>
      </c>
    </row>
    <row r="82" spans="1:41" ht="32.25" customHeight="1">
      <c r="A82" s="89">
        <v>70</v>
      </c>
      <c r="B82" s="100"/>
      <c r="C82" s="100"/>
      <c r="D82" s="100"/>
      <c r="E82" s="100"/>
      <c r="F82" s="100"/>
      <c r="G82" s="101"/>
      <c r="H82" s="90" t="str">
        <f t="shared" si="14"/>
        <v xml:space="preserve"> </v>
      </c>
      <c r="I82" s="91" t="str">
        <f t="shared" si="15"/>
        <v xml:space="preserve"> </v>
      </c>
      <c r="J82" s="80" t="e">
        <f t="shared" si="17"/>
        <v>#N/A</v>
      </c>
      <c r="K82" s="17" t="e">
        <f t="shared" si="18"/>
        <v>#N/A</v>
      </c>
      <c r="L82" s="17" t="e">
        <f t="shared" si="19"/>
        <v>#N/A</v>
      </c>
      <c r="M82" s="16" t="e">
        <f t="shared" si="20"/>
        <v>#N/A</v>
      </c>
      <c r="N82" s="107">
        <f t="shared" si="21"/>
        <v>0</v>
      </c>
      <c r="O82" s="107">
        <f t="shared" si="22"/>
        <v>0</v>
      </c>
      <c r="P82" s="107">
        <f t="shared" si="23"/>
        <v>0</v>
      </c>
      <c r="Q82" s="107">
        <f t="shared" si="24"/>
        <v>0</v>
      </c>
      <c r="R82" s="107">
        <f t="shared" si="25"/>
        <v>0</v>
      </c>
      <c r="S82" s="107">
        <f t="shared" si="26"/>
        <v>0</v>
      </c>
      <c r="U82" s="50"/>
      <c r="V82" s="50" t="s">
        <v>82</v>
      </c>
      <c r="W82" s="50"/>
      <c r="AO82" s="50" t="s">
        <v>158</v>
      </c>
    </row>
    <row r="83" spans="1:41" ht="32.25" customHeight="1">
      <c r="A83" s="89">
        <v>71</v>
      </c>
      <c r="B83" s="100"/>
      <c r="C83" s="100"/>
      <c r="D83" s="100"/>
      <c r="E83" s="100"/>
      <c r="F83" s="100"/>
      <c r="G83" s="101"/>
      <c r="H83" s="90" t="str">
        <f t="shared" si="14"/>
        <v xml:space="preserve"> </v>
      </c>
      <c r="I83" s="91" t="str">
        <f t="shared" si="15"/>
        <v xml:space="preserve"> </v>
      </c>
      <c r="J83" s="80" t="e">
        <f t="shared" si="17"/>
        <v>#N/A</v>
      </c>
      <c r="K83" s="17" t="e">
        <f t="shared" si="18"/>
        <v>#N/A</v>
      </c>
      <c r="L83" s="17" t="e">
        <f t="shared" si="19"/>
        <v>#N/A</v>
      </c>
      <c r="M83" s="16" t="e">
        <f t="shared" si="20"/>
        <v>#N/A</v>
      </c>
      <c r="N83" s="107">
        <f t="shared" si="21"/>
        <v>0</v>
      </c>
      <c r="O83" s="107">
        <f t="shared" si="22"/>
        <v>0</v>
      </c>
      <c r="P83" s="107">
        <f t="shared" si="23"/>
        <v>0</v>
      </c>
      <c r="Q83" s="107">
        <f t="shared" si="24"/>
        <v>0</v>
      </c>
      <c r="R83" s="107">
        <f t="shared" si="25"/>
        <v>0</v>
      </c>
      <c r="S83" s="107">
        <f t="shared" si="26"/>
        <v>0</v>
      </c>
      <c r="T83" s="40"/>
      <c r="U83" s="50"/>
      <c r="W83" s="50"/>
      <c r="Z83" s="50" t="s">
        <v>83</v>
      </c>
    </row>
    <row r="84" spans="1:41" ht="32.25" customHeight="1">
      <c r="A84" s="89">
        <v>72</v>
      </c>
      <c r="B84" s="100"/>
      <c r="C84" s="100"/>
      <c r="D84" s="100"/>
      <c r="E84" s="100"/>
      <c r="F84" s="100"/>
      <c r="G84" s="101"/>
      <c r="H84" s="90" t="str">
        <f t="shared" si="14"/>
        <v xml:space="preserve"> </v>
      </c>
      <c r="I84" s="91" t="str">
        <f t="shared" si="15"/>
        <v xml:space="preserve"> </v>
      </c>
      <c r="J84" s="80" t="e">
        <f t="shared" si="17"/>
        <v>#N/A</v>
      </c>
      <c r="K84" s="17" t="e">
        <f t="shared" si="18"/>
        <v>#N/A</v>
      </c>
      <c r="L84" s="17" t="e">
        <f t="shared" si="19"/>
        <v>#N/A</v>
      </c>
      <c r="M84" s="16" t="e">
        <f t="shared" si="20"/>
        <v>#N/A</v>
      </c>
      <c r="N84" s="107">
        <f t="shared" si="21"/>
        <v>0</v>
      </c>
      <c r="O84" s="107">
        <f t="shared" si="22"/>
        <v>0</v>
      </c>
      <c r="P84" s="107">
        <f t="shared" si="23"/>
        <v>0</v>
      </c>
      <c r="Q84" s="107">
        <f t="shared" si="24"/>
        <v>0</v>
      </c>
      <c r="R84" s="107">
        <f t="shared" si="25"/>
        <v>0</v>
      </c>
      <c r="S84" s="107">
        <f t="shared" si="26"/>
        <v>0</v>
      </c>
      <c r="T84" s="40"/>
      <c r="U84" s="50"/>
      <c r="W84" s="50"/>
      <c r="Z84" s="50" t="s">
        <v>84</v>
      </c>
    </row>
    <row r="85" spans="1:41" ht="32.25" customHeight="1">
      <c r="A85" s="89">
        <v>73</v>
      </c>
      <c r="B85" s="100"/>
      <c r="C85" s="100"/>
      <c r="D85" s="100"/>
      <c r="E85" s="100"/>
      <c r="F85" s="100"/>
      <c r="G85" s="101"/>
      <c r="H85" s="90" t="str">
        <f t="shared" si="14"/>
        <v xml:space="preserve"> </v>
      </c>
      <c r="I85" s="91" t="str">
        <f t="shared" si="15"/>
        <v xml:space="preserve"> </v>
      </c>
      <c r="J85" s="80" t="e">
        <f t="shared" si="17"/>
        <v>#N/A</v>
      </c>
      <c r="K85" s="17" t="e">
        <f t="shared" si="18"/>
        <v>#N/A</v>
      </c>
      <c r="L85" s="17" t="e">
        <f t="shared" si="19"/>
        <v>#N/A</v>
      </c>
      <c r="M85" s="16" t="e">
        <f t="shared" si="20"/>
        <v>#N/A</v>
      </c>
      <c r="N85" s="107">
        <f t="shared" si="21"/>
        <v>0</v>
      </c>
      <c r="O85" s="107">
        <f t="shared" si="22"/>
        <v>0</v>
      </c>
      <c r="P85" s="107">
        <f t="shared" si="23"/>
        <v>0</v>
      </c>
      <c r="Q85" s="107">
        <f t="shared" si="24"/>
        <v>0</v>
      </c>
      <c r="R85" s="107">
        <f t="shared" si="25"/>
        <v>0</v>
      </c>
      <c r="S85" s="107">
        <f t="shared" si="26"/>
        <v>0</v>
      </c>
      <c r="T85" s="40"/>
      <c r="U85" s="50"/>
      <c r="W85" s="50"/>
    </row>
    <row r="86" spans="1:41" ht="32.25" customHeight="1">
      <c r="A86" s="89">
        <v>74</v>
      </c>
      <c r="B86" s="100"/>
      <c r="C86" s="100"/>
      <c r="D86" s="100"/>
      <c r="E86" s="100"/>
      <c r="F86" s="100"/>
      <c r="G86" s="101"/>
      <c r="H86" s="90" t="str">
        <f t="shared" si="14"/>
        <v xml:space="preserve"> </v>
      </c>
      <c r="I86" s="91" t="str">
        <f t="shared" si="15"/>
        <v xml:space="preserve"> </v>
      </c>
      <c r="J86" s="80" t="e">
        <f t="shared" si="17"/>
        <v>#N/A</v>
      </c>
      <c r="K86" s="17" t="e">
        <f t="shared" si="18"/>
        <v>#N/A</v>
      </c>
      <c r="L86" s="17" t="e">
        <f t="shared" si="19"/>
        <v>#N/A</v>
      </c>
      <c r="M86" s="16" t="e">
        <f t="shared" si="20"/>
        <v>#N/A</v>
      </c>
      <c r="N86" s="107">
        <f t="shared" si="21"/>
        <v>0</v>
      </c>
      <c r="O86" s="107">
        <f t="shared" si="22"/>
        <v>0</v>
      </c>
      <c r="P86" s="107">
        <f t="shared" si="23"/>
        <v>0</v>
      </c>
      <c r="Q86" s="107">
        <f t="shared" si="24"/>
        <v>0</v>
      </c>
      <c r="R86" s="107">
        <f t="shared" si="25"/>
        <v>0</v>
      </c>
      <c r="S86" s="107">
        <f t="shared" si="26"/>
        <v>0</v>
      </c>
      <c r="T86" s="40"/>
      <c r="U86" s="104" t="s">
        <v>79</v>
      </c>
      <c r="W86" s="50" t="s">
        <v>81</v>
      </c>
    </row>
    <row r="87" spans="1:41" ht="32.25" customHeight="1">
      <c r="A87" s="89">
        <v>75</v>
      </c>
      <c r="B87" s="100"/>
      <c r="C87" s="100"/>
      <c r="D87" s="100"/>
      <c r="E87" s="100"/>
      <c r="F87" s="100"/>
      <c r="G87" s="101"/>
      <c r="H87" s="90" t="str">
        <f t="shared" si="14"/>
        <v xml:space="preserve"> </v>
      </c>
      <c r="I87" s="91" t="str">
        <f t="shared" si="15"/>
        <v xml:space="preserve"> </v>
      </c>
      <c r="J87" s="80" t="e">
        <f t="shared" si="17"/>
        <v>#N/A</v>
      </c>
      <c r="K87" s="17" t="e">
        <f t="shared" si="18"/>
        <v>#N/A</v>
      </c>
      <c r="L87" s="17" t="e">
        <f t="shared" si="19"/>
        <v>#N/A</v>
      </c>
      <c r="M87" s="16" t="e">
        <f t="shared" si="20"/>
        <v>#N/A</v>
      </c>
      <c r="N87" s="107">
        <f t="shared" si="21"/>
        <v>0</v>
      </c>
      <c r="O87" s="107">
        <f t="shared" si="22"/>
        <v>0</v>
      </c>
      <c r="P87" s="107">
        <f t="shared" si="23"/>
        <v>0</v>
      </c>
      <c r="Q87" s="107">
        <f t="shared" si="24"/>
        <v>0</v>
      </c>
      <c r="R87" s="107">
        <f t="shared" si="25"/>
        <v>0</v>
      </c>
      <c r="S87" s="107">
        <f t="shared" si="26"/>
        <v>0</v>
      </c>
      <c r="T87" s="40"/>
      <c r="U87" s="50"/>
      <c r="V87" s="50" t="s">
        <v>85</v>
      </c>
      <c r="W87" s="50"/>
    </row>
    <row r="88" spans="1:41" ht="32.25" customHeight="1">
      <c r="A88" s="89">
        <v>76</v>
      </c>
      <c r="B88" s="100"/>
      <c r="C88" s="100"/>
      <c r="D88" s="100"/>
      <c r="E88" s="100"/>
      <c r="F88" s="100"/>
      <c r="G88" s="101"/>
      <c r="H88" s="90" t="str">
        <f t="shared" si="14"/>
        <v xml:space="preserve"> </v>
      </c>
      <c r="I88" s="91" t="str">
        <f t="shared" si="15"/>
        <v xml:space="preserve"> </v>
      </c>
      <c r="J88" s="80" t="e">
        <f t="shared" si="17"/>
        <v>#N/A</v>
      </c>
      <c r="K88" s="17" t="e">
        <f t="shared" si="18"/>
        <v>#N/A</v>
      </c>
      <c r="L88" s="17" t="e">
        <f t="shared" si="19"/>
        <v>#N/A</v>
      </c>
      <c r="M88" s="16" t="e">
        <f t="shared" si="20"/>
        <v>#N/A</v>
      </c>
      <c r="N88" s="107">
        <f t="shared" si="21"/>
        <v>0</v>
      </c>
      <c r="O88" s="107">
        <f t="shared" si="22"/>
        <v>0</v>
      </c>
      <c r="P88" s="107">
        <f t="shared" si="23"/>
        <v>0</v>
      </c>
      <c r="Q88" s="107">
        <f t="shared" si="24"/>
        <v>0</v>
      </c>
      <c r="R88" s="107">
        <f t="shared" si="25"/>
        <v>0</v>
      </c>
      <c r="S88" s="107">
        <f t="shared" si="26"/>
        <v>0</v>
      </c>
      <c r="T88" s="40"/>
      <c r="W88" s="50"/>
      <c r="Z88" s="50" t="s">
        <v>86</v>
      </c>
    </row>
    <row r="89" spans="1:41" ht="32.25" customHeight="1">
      <c r="A89" s="89">
        <v>77</v>
      </c>
      <c r="B89" s="100"/>
      <c r="C89" s="100"/>
      <c r="D89" s="100"/>
      <c r="E89" s="100"/>
      <c r="F89" s="100"/>
      <c r="G89" s="101"/>
      <c r="H89" s="90" t="str">
        <f t="shared" si="14"/>
        <v xml:space="preserve"> </v>
      </c>
      <c r="I89" s="91" t="str">
        <f t="shared" si="15"/>
        <v xml:space="preserve"> </v>
      </c>
      <c r="J89" s="80" t="e">
        <f t="shared" si="17"/>
        <v>#N/A</v>
      </c>
      <c r="K89" s="17" t="e">
        <f t="shared" si="18"/>
        <v>#N/A</v>
      </c>
      <c r="L89" s="17" t="e">
        <f t="shared" si="19"/>
        <v>#N/A</v>
      </c>
      <c r="M89" s="16" t="e">
        <f t="shared" si="20"/>
        <v>#N/A</v>
      </c>
      <c r="N89" s="107">
        <f t="shared" si="21"/>
        <v>0</v>
      </c>
      <c r="O89" s="107">
        <f t="shared" si="22"/>
        <v>0</v>
      </c>
      <c r="P89" s="107">
        <f t="shared" si="23"/>
        <v>0</v>
      </c>
      <c r="Q89" s="107">
        <f t="shared" si="24"/>
        <v>0</v>
      </c>
      <c r="R89" s="107">
        <f t="shared" si="25"/>
        <v>0</v>
      </c>
      <c r="S89" s="107">
        <f t="shared" si="26"/>
        <v>0</v>
      </c>
      <c r="T89" s="40"/>
    </row>
    <row r="90" spans="1:41" ht="32.25" customHeight="1">
      <c r="A90" s="89">
        <v>78</v>
      </c>
      <c r="B90" s="100"/>
      <c r="C90" s="100"/>
      <c r="D90" s="100"/>
      <c r="E90" s="100"/>
      <c r="F90" s="100"/>
      <c r="G90" s="101"/>
      <c r="H90" s="90" t="str">
        <f t="shared" si="14"/>
        <v xml:space="preserve"> </v>
      </c>
      <c r="I90" s="91" t="str">
        <f t="shared" si="15"/>
        <v xml:space="preserve"> </v>
      </c>
      <c r="J90" s="80" t="e">
        <f t="shared" si="17"/>
        <v>#N/A</v>
      </c>
      <c r="K90" s="17" t="e">
        <f t="shared" si="18"/>
        <v>#N/A</v>
      </c>
      <c r="L90" s="17" t="e">
        <f t="shared" si="19"/>
        <v>#N/A</v>
      </c>
      <c r="M90" s="16" t="e">
        <f t="shared" si="20"/>
        <v>#N/A</v>
      </c>
      <c r="N90" s="107">
        <f t="shared" si="21"/>
        <v>0</v>
      </c>
      <c r="O90" s="107">
        <f t="shared" si="22"/>
        <v>0</v>
      </c>
      <c r="P90" s="107">
        <f t="shared" si="23"/>
        <v>0</v>
      </c>
      <c r="Q90" s="107">
        <f t="shared" si="24"/>
        <v>0</v>
      </c>
      <c r="R90" s="107">
        <f t="shared" si="25"/>
        <v>0</v>
      </c>
      <c r="S90" s="107">
        <f t="shared" si="26"/>
        <v>0</v>
      </c>
      <c r="T90" s="40"/>
      <c r="U90" s="50" t="s">
        <v>77</v>
      </c>
      <c r="V90" s="50"/>
      <c r="W90" s="50"/>
    </row>
    <row r="91" spans="1:41" ht="32.25" customHeight="1">
      <c r="A91" s="89">
        <v>79</v>
      </c>
      <c r="B91" s="100"/>
      <c r="C91" s="100"/>
      <c r="D91" s="100"/>
      <c r="E91" s="100"/>
      <c r="F91" s="100"/>
      <c r="G91" s="101"/>
      <c r="H91" s="90" t="str">
        <f t="shared" si="14"/>
        <v xml:space="preserve"> </v>
      </c>
      <c r="I91" s="91" t="str">
        <f t="shared" si="15"/>
        <v xml:space="preserve"> </v>
      </c>
      <c r="J91" s="80" t="e">
        <f t="shared" si="17"/>
        <v>#N/A</v>
      </c>
      <c r="K91" s="17" t="e">
        <f t="shared" si="18"/>
        <v>#N/A</v>
      </c>
      <c r="L91" s="17" t="e">
        <f t="shared" si="19"/>
        <v>#N/A</v>
      </c>
      <c r="M91" s="16" t="e">
        <f t="shared" si="20"/>
        <v>#N/A</v>
      </c>
      <c r="N91" s="107">
        <f t="shared" si="21"/>
        <v>0</v>
      </c>
      <c r="O91" s="107">
        <f t="shared" si="22"/>
        <v>0</v>
      </c>
      <c r="P91" s="107">
        <f t="shared" si="23"/>
        <v>0</v>
      </c>
      <c r="Q91" s="107">
        <f t="shared" si="24"/>
        <v>0</v>
      </c>
      <c r="R91" s="107">
        <f t="shared" si="25"/>
        <v>0</v>
      </c>
      <c r="S91" s="107">
        <f t="shared" si="26"/>
        <v>0</v>
      </c>
      <c r="T91" s="40"/>
      <c r="U91" s="104" t="s">
        <v>75</v>
      </c>
      <c r="W91" s="50" t="s">
        <v>78</v>
      </c>
    </row>
    <row r="92" spans="1:41" ht="32.25" customHeight="1">
      <c r="A92" s="89">
        <v>80</v>
      </c>
      <c r="B92" s="100"/>
      <c r="C92" s="100"/>
      <c r="D92" s="100"/>
      <c r="E92" s="100"/>
      <c r="F92" s="100"/>
      <c r="G92" s="101"/>
      <c r="H92" s="90" t="str">
        <f t="shared" si="14"/>
        <v xml:space="preserve"> </v>
      </c>
      <c r="I92" s="91" t="str">
        <f t="shared" si="15"/>
        <v xml:space="preserve"> </v>
      </c>
      <c r="J92" s="80" t="e">
        <f t="shared" si="17"/>
        <v>#N/A</v>
      </c>
      <c r="K92" s="17" t="e">
        <f t="shared" si="18"/>
        <v>#N/A</v>
      </c>
      <c r="L92" s="17" t="e">
        <f t="shared" si="19"/>
        <v>#N/A</v>
      </c>
      <c r="M92" s="16" t="e">
        <f t="shared" si="20"/>
        <v>#N/A</v>
      </c>
      <c r="N92" s="107">
        <f t="shared" si="21"/>
        <v>0</v>
      </c>
      <c r="O92" s="107">
        <f t="shared" si="22"/>
        <v>0</v>
      </c>
      <c r="P92" s="107">
        <f t="shared" si="23"/>
        <v>0</v>
      </c>
      <c r="Q92" s="107">
        <f t="shared" si="24"/>
        <v>0</v>
      </c>
      <c r="R92" s="107">
        <f t="shared" si="25"/>
        <v>0</v>
      </c>
      <c r="S92" s="107">
        <f t="shared" si="26"/>
        <v>0</v>
      </c>
      <c r="T92" s="40"/>
      <c r="V92" s="50" t="s">
        <v>87</v>
      </c>
      <c r="W92" s="50"/>
    </row>
    <row r="93" spans="1:41" ht="32.25" customHeight="1">
      <c r="A93" s="89">
        <v>81</v>
      </c>
      <c r="B93" s="100"/>
      <c r="C93" s="100"/>
      <c r="D93" s="100"/>
      <c r="E93" s="100"/>
      <c r="F93" s="100"/>
      <c r="G93" s="101"/>
      <c r="H93" s="90" t="str">
        <f t="shared" si="14"/>
        <v xml:space="preserve"> </v>
      </c>
      <c r="I93" s="91" t="str">
        <f t="shared" si="15"/>
        <v xml:space="preserve"> </v>
      </c>
      <c r="J93" s="80" t="e">
        <f t="shared" si="17"/>
        <v>#N/A</v>
      </c>
      <c r="K93" s="17" t="e">
        <f t="shared" si="18"/>
        <v>#N/A</v>
      </c>
      <c r="L93" s="17" t="e">
        <f t="shared" si="19"/>
        <v>#N/A</v>
      </c>
      <c r="M93" s="16" t="e">
        <f t="shared" si="20"/>
        <v>#N/A</v>
      </c>
      <c r="N93" s="107">
        <f t="shared" si="21"/>
        <v>0</v>
      </c>
      <c r="O93" s="107">
        <f t="shared" si="22"/>
        <v>0</v>
      </c>
      <c r="P93" s="107">
        <f t="shared" si="23"/>
        <v>0</v>
      </c>
      <c r="Q93" s="107">
        <f t="shared" si="24"/>
        <v>0</v>
      </c>
      <c r="R93" s="107">
        <f t="shared" si="25"/>
        <v>0</v>
      </c>
      <c r="S93" s="107">
        <f t="shared" si="26"/>
        <v>0</v>
      </c>
      <c r="T93" s="40"/>
      <c r="W93" s="50"/>
    </row>
    <row r="94" spans="1:41" ht="32.25" customHeight="1">
      <c r="A94" s="89">
        <v>82</v>
      </c>
      <c r="B94" s="100"/>
      <c r="C94" s="100"/>
      <c r="D94" s="100"/>
      <c r="E94" s="100"/>
      <c r="F94" s="100"/>
      <c r="G94" s="101"/>
      <c r="H94" s="90" t="str">
        <f t="shared" si="14"/>
        <v xml:space="preserve"> </v>
      </c>
      <c r="I94" s="91" t="str">
        <f t="shared" si="15"/>
        <v xml:space="preserve"> </v>
      </c>
      <c r="J94" s="80" t="e">
        <f t="shared" si="17"/>
        <v>#N/A</v>
      </c>
      <c r="K94" s="17" t="e">
        <f t="shared" si="18"/>
        <v>#N/A</v>
      </c>
      <c r="L94" s="17" t="e">
        <f t="shared" si="19"/>
        <v>#N/A</v>
      </c>
      <c r="M94" s="16" t="e">
        <f t="shared" si="20"/>
        <v>#N/A</v>
      </c>
      <c r="N94" s="107">
        <f t="shared" si="21"/>
        <v>0</v>
      </c>
      <c r="O94" s="107">
        <f t="shared" si="22"/>
        <v>0</v>
      </c>
      <c r="P94" s="107">
        <f t="shared" si="23"/>
        <v>0</v>
      </c>
      <c r="Q94" s="107">
        <f t="shared" si="24"/>
        <v>0</v>
      </c>
      <c r="R94" s="107">
        <f t="shared" si="25"/>
        <v>0</v>
      </c>
      <c r="S94" s="107">
        <f t="shared" si="26"/>
        <v>0</v>
      </c>
      <c r="T94" s="40"/>
      <c r="U94" s="104" t="s">
        <v>74</v>
      </c>
      <c r="W94" s="50" t="s">
        <v>36</v>
      </c>
    </row>
    <row r="95" spans="1:41" ht="32.25" customHeight="1">
      <c r="A95" s="89">
        <v>83</v>
      </c>
      <c r="B95" s="100"/>
      <c r="C95" s="100"/>
      <c r="D95" s="100"/>
      <c r="E95" s="100"/>
      <c r="F95" s="100"/>
      <c r="G95" s="101"/>
      <c r="H95" s="90" t="str">
        <f t="shared" si="14"/>
        <v xml:space="preserve"> </v>
      </c>
      <c r="I95" s="91" t="str">
        <f t="shared" si="15"/>
        <v xml:space="preserve"> </v>
      </c>
      <c r="J95" s="80" t="e">
        <f t="shared" si="17"/>
        <v>#N/A</v>
      </c>
      <c r="K95" s="17" t="e">
        <f t="shared" si="18"/>
        <v>#N/A</v>
      </c>
      <c r="L95" s="17" t="e">
        <f t="shared" si="19"/>
        <v>#N/A</v>
      </c>
      <c r="M95" s="16" t="e">
        <f t="shared" si="20"/>
        <v>#N/A</v>
      </c>
      <c r="N95" s="107">
        <f t="shared" si="21"/>
        <v>0</v>
      </c>
      <c r="O95" s="107">
        <f t="shared" si="22"/>
        <v>0</v>
      </c>
      <c r="P95" s="107">
        <f t="shared" si="23"/>
        <v>0</v>
      </c>
      <c r="Q95" s="107">
        <f t="shared" si="24"/>
        <v>0</v>
      </c>
      <c r="R95" s="107">
        <f t="shared" si="25"/>
        <v>0</v>
      </c>
      <c r="S95" s="107">
        <f t="shared" si="26"/>
        <v>0</v>
      </c>
      <c r="T95" s="40"/>
      <c r="U95" s="50"/>
      <c r="V95" s="50" t="s">
        <v>88</v>
      </c>
      <c r="W95" s="50"/>
    </row>
    <row r="96" spans="1:41" ht="32.25" customHeight="1">
      <c r="A96" s="89">
        <v>84</v>
      </c>
      <c r="B96" s="100"/>
      <c r="C96" s="100"/>
      <c r="D96" s="100"/>
      <c r="E96" s="100"/>
      <c r="F96" s="100"/>
      <c r="G96" s="101"/>
      <c r="H96" s="90" t="str">
        <f t="shared" si="14"/>
        <v xml:space="preserve"> </v>
      </c>
      <c r="I96" s="91" t="str">
        <f t="shared" si="15"/>
        <v xml:space="preserve"> </v>
      </c>
      <c r="J96" s="80" t="e">
        <f t="shared" si="17"/>
        <v>#N/A</v>
      </c>
      <c r="K96" s="17" t="e">
        <f t="shared" si="18"/>
        <v>#N/A</v>
      </c>
      <c r="L96" s="17" t="e">
        <f t="shared" si="19"/>
        <v>#N/A</v>
      </c>
      <c r="M96" s="16" t="e">
        <f t="shared" si="20"/>
        <v>#N/A</v>
      </c>
      <c r="N96" s="107">
        <f t="shared" si="21"/>
        <v>0</v>
      </c>
      <c r="O96" s="107">
        <f t="shared" si="22"/>
        <v>0</v>
      </c>
      <c r="P96" s="107">
        <f t="shared" si="23"/>
        <v>0</v>
      </c>
      <c r="Q96" s="107">
        <f t="shared" si="24"/>
        <v>0</v>
      </c>
      <c r="R96" s="107">
        <f t="shared" si="25"/>
        <v>0</v>
      </c>
      <c r="S96" s="107">
        <f t="shared" si="26"/>
        <v>0</v>
      </c>
      <c r="W96" s="50"/>
    </row>
    <row r="97" spans="1:23" ht="32.25" customHeight="1">
      <c r="A97" s="89">
        <v>85</v>
      </c>
      <c r="B97" s="100"/>
      <c r="C97" s="100"/>
      <c r="D97" s="100"/>
      <c r="E97" s="100"/>
      <c r="F97" s="100"/>
      <c r="G97" s="101"/>
      <c r="H97" s="90" t="str">
        <f t="shared" si="14"/>
        <v xml:space="preserve"> </v>
      </c>
      <c r="I97" s="91" t="str">
        <f t="shared" si="15"/>
        <v xml:space="preserve"> </v>
      </c>
      <c r="J97" s="80" t="e">
        <f t="shared" si="17"/>
        <v>#N/A</v>
      </c>
      <c r="K97" s="17" t="e">
        <f t="shared" si="18"/>
        <v>#N/A</v>
      </c>
      <c r="L97" s="17" t="e">
        <f t="shared" si="19"/>
        <v>#N/A</v>
      </c>
      <c r="M97" s="16" t="e">
        <f t="shared" si="20"/>
        <v>#N/A</v>
      </c>
      <c r="N97" s="107">
        <f t="shared" si="21"/>
        <v>0</v>
      </c>
      <c r="O97" s="107">
        <f t="shared" si="22"/>
        <v>0</v>
      </c>
      <c r="P97" s="107">
        <f t="shared" si="23"/>
        <v>0</v>
      </c>
      <c r="Q97" s="107">
        <f t="shared" si="24"/>
        <v>0</v>
      </c>
      <c r="R97" s="107">
        <f t="shared" si="25"/>
        <v>0</v>
      </c>
      <c r="S97" s="107">
        <f t="shared" si="26"/>
        <v>0</v>
      </c>
      <c r="U97" s="104" t="s">
        <v>73</v>
      </c>
      <c r="W97" s="50" t="s">
        <v>33</v>
      </c>
    </row>
    <row r="98" spans="1:23" ht="32.25" customHeight="1">
      <c r="A98" s="89">
        <v>86</v>
      </c>
      <c r="B98" s="100"/>
      <c r="C98" s="100"/>
      <c r="D98" s="100"/>
      <c r="E98" s="100"/>
      <c r="F98" s="100"/>
      <c r="G98" s="101"/>
      <c r="H98" s="90" t="str">
        <f t="shared" si="14"/>
        <v xml:space="preserve"> </v>
      </c>
      <c r="I98" s="91" t="str">
        <f t="shared" si="15"/>
        <v xml:space="preserve"> </v>
      </c>
      <c r="J98" s="80" t="e">
        <f t="shared" si="17"/>
        <v>#N/A</v>
      </c>
      <c r="K98" s="17" t="e">
        <f t="shared" si="18"/>
        <v>#N/A</v>
      </c>
      <c r="L98" s="17" t="e">
        <f t="shared" si="19"/>
        <v>#N/A</v>
      </c>
      <c r="M98" s="16" t="e">
        <f t="shared" si="20"/>
        <v>#N/A</v>
      </c>
      <c r="N98" s="107">
        <f t="shared" si="21"/>
        <v>0</v>
      </c>
      <c r="O98" s="107">
        <f t="shared" si="22"/>
        <v>0</v>
      </c>
      <c r="P98" s="107">
        <f t="shared" si="23"/>
        <v>0</v>
      </c>
      <c r="Q98" s="107">
        <f t="shared" si="24"/>
        <v>0</v>
      </c>
      <c r="R98" s="107">
        <f t="shared" si="25"/>
        <v>0</v>
      </c>
      <c r="S98" s="107">
        <f t="shared" si="26"/>
        <v>0</v>
      </c>
      <c r="U98" s="50"/>
      <c r="V98" s="50" t="s">
        <v>34</v>
      </c>
    </row>
    <row r="99" spans="1:23" ht="32.25" customHeight="1">
      <c r="A99" s="89">
        <v>87</v>
      </c>
      <c r="B99" s="100"/>
      <c r="C99" s="100"/>
      <c r="D99" s="100"/>
      <c r="E99" s="100"/>
      <c r="F99" s="100"/>
      <c r="G99" s="101"/>
      <c r="H99" s="90" t="str">
        <f t="shared" si="14"/>
        <v xml:space="preserve"> </v>
      </c>
      <c r="I99" s="91" t="str">
        <f t="shared" si="15"/>
        <v xml:space="preserve"> </v>
      </c>
      <c r="J99" s="80" t="e">
        <f t="shared" si="17"/>
        <v>#N/A</v>
      </c>
      <c r="K99" s="17" t="e">
        <f t="shared" si="18"/>
        <v>#N/A</v>
      </c>
      <c r="L99" s="17" t="e">
        <f t="shared" si="19"/>
        <v>#N/A</v>
      </c>
      <c r="M99" s="16" t="e">
        <f t="shared" si="20"/>
        <v>#N/A</v>
      </c>
      <c r="N99" s="107">
        <f t="shared" si="21"/>
        <v>0</v>
      </c>
      <c r="O99" s="107">
        <f t="shared" si="22"/>
        <v>0</v>
      </c>
      <c r="P99" s="107">
        <f t="shared" si="23"/>
        <v>0</v>
      </c>
      <c r="Q99" s="107">
        <f t="shared" si="24"/>
        <v>0</v>
      </c>
      <c r="R99" s="107">
        <f t="shared" si="25"/>
        <v>0</v>
      </c>
      <c r="S99" s="107">
        <f t="shared" si="26"/>
        <v>0</v>
      </c>
    </row>
    <row r="100" spans="1:23" ht="32.25" customHeight="1">
      <c r="A100" s="89">
        <v>88</v>
      </c>
      <c r="B100" s="100"/>
      <c r="C100" s="100"/>
      <c r="D100" s="100"/>
      <c r="E100" s="100"/>
      <c r="F100" s="100"/>
      <c r="G100" s="101"/>
      <c r="H100" s="90" t="str">
        <f t="shared" si="14"/>
        <v xml:space="preserve"> </v>
      </c>
      <c r="I100" s="91" t="str">
        <f t="shared" si="15"/>
        <v xml:space="preserve"> </v>
      </c>
      <c r="J100" s="80" t="e">
        <f t="shared" si="17"/>
        <v>#N/A</v>
      </c>
      <c r="K100" s="17" t="e">
        <f t="shared" si="18"/>
        <v>#N/A</v>
      </c>
      <c r="L100" s="17" t="e">
        <f t="shared" si="19"/>
        <v>#N/A</v>
      </c>
      <c r="M100" s="16" t="e">
        <f t="shared" si="20"/>
        <v>#N/A</v>
      </c>
      <c r="N100" s="107">
        <f t="shared" si="21"/>
        <v>0</v>
      </c>
      <c r="O100" s="107">
        <f t="shared" si="22"/>
        <v>0</v>
      </c>
      <c r="P100" s="107">
        <f t="shared" si="23"/>
        <v>0</v>
      </c>
      <c r="Q100" s="107">
        <f t="shared" si="24"/>
        <v>0</v>
      </c>
      <c r="R100" s="107">
        <f t="shared" si="25"/>
        <v>0</v>
      </c>
      <c r="S100" s="107">
        <f t="shared" si="26"/>
        <v>0</v>
      </c>
    </row>
    <row r="101" spans="1:23" ht="32.25" customHeight="1">
      <c r="A101" s="89">
        <v>89</v>
      </c>
      <c r="B101" s="100"/>
      <c r="C101" s="100"/>
      <c r="D101" s="100"/>
      <c r="E101" s="100"/>
      <c r="F101" s="100"/>
      <c r="G101" s="101"/>
      <c r="H101" s="90" t="str">
        <f t="shared" si="14"/>
        <v xml:space="preserve"> </v>
      </c>
      <c r="I101" s="91" t="str">
        <f t="shared" si="15"/>
        <v xml:space="preserve"> </v>
      </c>
      <c r="J101" s="80" t="e">
        <f t="shared" si="17"/>
        <v>#N/A</v>
      </c>
      <c r="K101" s="17" t="e">
        <f t="shared" si="18"/>
        <v>#N/A</v>
      </c>
      <c r="L101" s="17" t="e">
        <f t="shared" si="19"/>
        <v>#N/A</v>
      </c>
      <c r="M101" s="16" t="e">
        <f t="shared" si="20"/>
        <v>#N/A</v>
      </c>
      <c r="N101" s="107">
        <f t="shared" si="21"/>
        <v>0</v>
      </c>
      <c r="O101" s="107">
        <f t="shared" si="22"/>
        <v>0</v>
      </c>
      <c r="P101" s="107">
        <f t="shared" si="23"/>
        <v>0</v>
      </c>
      <c r="Q101" s="107">
        <f t="shared" si="24"/>
        <v>0</v>
      </c>
      <c r="R101" s="107">
        <f t="shared" si="25"/>
        <v>0</v>
      </c>
      <c r="S101" s="107">
        <f t="shared" si="26"/>
        <v>0</v>
      </c>
    </row>
    <row r="102" spans="1:23" ht="32.25" customHeight="1">
      <c r="A102" s="89">
        <v>90</v>
      </c>
      <c r="B102" s="100"/>
      <c r="C102" s="100"/>
      <c r="D102" s="100"/>
      <c r="E102" s="100"/>
      <c r="F102" s="100"/>
      <c r="G102" s="101"/>
      <c r="H102" s="90" t="str">
        <f t="shared" si="14"/>
        <v xml:space="preserve"> </v>
      </c>
      <c r="I102" s="91" t="str">
        <f t="shared" si="15"/>
        <v xml:space="preserve"> </v>
      </c>
      <c r="J102" s="80" t="e">
        <f t="shared" si="17"/>
        <v>#N/A</v>
      </c>
      <c r="K102" s="17" t="e">
        <f t="shared" si="18"/>
        <v>#N/A</v>
      </c>
      <c r="L102" s="17" t="e">
        <f t="shared" si="19"/>
        <v>#N/A</v>
      </c>
      <c r="M102" s="16" t="e">
        <f t="shared" si="20"/>
        <v>#N/A</v>
      </c>
      <c r="N102" s="107">
        <f t="shared" si="21"/>
        <v>0</v>
      </c>
      <c r="O102" s="107">
        <f t="shared" si="22"/>
        <v>0</v>
      </c>
      <c r="P102" s="107">
        <f t="shared" si="23"/>
        <v>0</v>
      </c>
      <c r="Q102" s="107">
        <f t="shared" si="24"/>
        <v>0</v>
      </c>
      <c r="R102" s="107">
        <f t="shared" si="25"/>
        <v>0</v>
      </c>
      <c r="S102" s="107">
        <f t="shared" si="26"/>
        <v>0</v>
      </c>
    </row>
    <row r="103" spans="1:23" ht="32.25" customHeight="1">
      <c r="A103" s="89">
        <v>91</v>
      </c>
      <c r="B103" s="100"/>
      <c r="C103" s="100"/>
      <c r="D103" s="100"/>
      <c r="E103" s="100"/>
      <c r="F103" s="100"/>
      <c r="G103" s="101"/>
      <c r="H103" s="90" t="str">
        <f t="shared" si="14"/>
        <v xml:space="preserve"> </v>
      </c>
      <c r="I103" s="91" t="str">
        <f t="shared" si="15"/>
        <v xml:space="preserve"> </v>
      </c>
      <c r="J103" s="80" t="e">
        <f t="shared" si="17"/>
        <v>#N/A</v>
      </c>
      <c r="K103" s="17" t="e">
        <f t="shared" si="18"/>
        <v>#N/A</v>
      </c>
      <c r="L103" s="17" t="e">
        <f t="shared" si="19"/>
        <v>#N/A</v>
      </c>
      <c r="M103" s="16" t="e">
        <f t="shared" si="20"/>
        <v>#N/A</v>
      </c>
      <c r="N103" s="107">
        <f t="shared" si="21"/>
        <v>0</v>
      </c>
      <c r="O103" s="107">
        <f t="shared" si="22"/>
        <v>0</v>
      </c>
      <c r="P103" s="107">
        <f t="shared" si="23"/>
        <v>0</v>
      </c>
      <c r="Q103" s="107">
        <f t="shared" si="24"/>
        <v>0</v>
      </c>
      <c r="R103" s="107">
        <f t="shared" si="25"/>
        <v>0</v>
      </c>
      <c r="S103" s="107">
        <f t="shared" si="26"/>
        <v>0</v>
      </c>
    </row>
    <row r="104" spans="1:23" ht="32.25" customHeight="1">
      <c r="A104" s="89">
        <v>92</v>
      </c>
      <c r="B104" s="100"/>
      <c r="C104" s="100"/>
      <c r="D104" s="100"/>
      <c r="E104" s="100"/>
      <c r="F104" s="100"/>
      <c r="G104" s="101"/>
      <c r="H104" s="90" t="str">
        <f t="shared" si="14"/>
        <v xml:space="preserve"> </v>
      </c>
      <c r="I104" s="91" t="str">
        <f t="shared" si="15"/>
        <v xml:space="preserve"> </v>
      </c>
      <c r="J104" s="80" t="e">
        <f t="shared" si="17"/>
        <v>#N/A</v>
      </c>
      <c r="K104" s="17" t="e">
        <f t="shared" si="18"/>
        <v>#N/A</v>
      </c>
      <c r="L104" s="17" t="e">
        <f t="shared" si="19"/>
        <v>#N/A</v>
      </c>
      <c r="M104" s="16" t="e">
        <f t="shared" si="20"/>
        <v>#N/A</v>
      </c>
      <c r="N104" s="107">
        <f t="shared" si="21"/>
        <v>0</v>
      </c>
      <c r="O104" s="107">
        <f t="shared" si="22"/>
        <v>0</v>
      </c>
      <c r="P104" s="107">
        <f t="shared" si="23"/>
        <v>0</v>
      </c>
      <c r="Q104" s="107">
        <f t="shared" si="24"/>
        <v>0</v>
      </c>
      <c r="R104" s="107">
        <f t="shared" si="25"/>
        <v>0</v>
      </c>
      <c r="S104" s="107">
        <f t="shared" si="26"/>
        <v>0</v>
      </c>
    </row>
    <row r="105" spans="1:23" ht="32.25" customHeight="1">
      <c r="A105" s="89">
        <v>93</v>
      </c>
      <c r="B105" s="100"/>
      <c r="C105" s="100"/>
      <c r="D105" s="100"/>
      <c r="E105" s="100"/>
      <c r="F105" s="100"/>
      <c r="G105" s="101"/>
      <c r="H105" s="90" t="str">
        <f t="shared" si="14"/>
        <v xml:space="preserve"> </v>
      </c>
      <c r="I105" s="91" t="str">
        <f t="shared" si="15"/>
        <v xml:space="preserve"> </v>
      </c>
      <c r="J105" s="80" t="e">
        <f t="shared" si="17"/>
        <v>#N/A</v>
      </c>
      <c r="K105" s="17" t="e">
        <f t="shared" si="18"/>
        <v>#N/A</v>
      </c>
      <c r="L105" s="17" t="e">
        <f t="shared" si="19"/>
        <v>#N/A</v>
      </c>
      <c r="M105" s="16" t="e">
        <f t="shared" si="20"/>
        <v>#N/A</v>
      </c>
      <c r="N105" s="107">
        <f t="shared" si="21"/>
        <v>0</v>
      </c>
      <c r="O105" s="107">
        <f t="shared" si="22"/>
        <v>0</v>
      </c>
      <c r="P105" s="107">
        <f t="shared" si="23"/>
        <v>0</v>
      </c>
      <c r="Q105" s="107">
        <f t="shared" si="24"/>
        <v>0</v>
      </c>
      <c r="R105" s="107">
        <f t="shared" si="25"/>
        <v>0</v>
      </c>
      <c r="S105" s="107">
        <f t="shared" si="26"/>
        <v>0</v>
      </c>
    </row>
    <row r="106" spans="1:23" ht="32.25" customHeight="1">
      <c r="A106" s="89">
        <v>94</v>
      </c>
      <c r="B106" s="100"/>
      <c r="C106" s="100"/>
      <c r="D106" s="100"/>
      <c r="E106" s="100"/>
      <c r="F106" s="100"/>
      <c r="G106" s="101"/>
      <c r="H106" s="90" t="str">
        <f t="shared" si="14"/>
        <v xml:space="preserve"> </v>
      </c>
      <c r="I106" s="91" t="str">
        <f t="shared" si="15"/>
        <v xml:space="preserve"> </v>
      </c>
      <c r="J106" s="80" t="e">
        <f t="shared" si="17"/>
        <v>#N/A</v>
      </c>
      <c r="K106" s="17" t="e">
        <f t="shared" si="18"/>
        <v>#N/A</v>
      </c>
      <c r="L106" s="17" t="e">
        <f t="shared" si="19"/>
        <v>#N/A</v>
      </c>
      <c r="M106" s="16" t="e">
        <f t="shared" si="20"/>
        <v>#N/A</v>
      </c>
      <c r="N106" s="107">
        <f t="shared" si="21"/>
        <v>0</v>
      </c>
      <c r="O106" s="107">
        <f t="shared" si="22"/>
        <v>0</v>
      </c>
      <c r="P106" s="107">
        <f t="shared" si="23"/>
        <v>0</v>
      </c>
      <c r="Q106" s="107">
        <f t="shared" si="24"/>
        <v>0</v>
      </c>
      <c r="R106" s="107">
        <f t="shared" si="25"/>
        <v>0</v>
      </c>
      <c r="S106" s="107">
        <f t="shared" si="26"/>
        <v>0</v>
      </c>
    </row>
    <row r="107" spans="1:23" ht="32.25" customHeight="1">
      <c r="A107" s="89">
        <v>95</v>
      </c>
      <c r="B107" s="100"/>
      <c r="C107" s="100"/>
      <c r="D107" s="100"/>
      <c r="E107" s="100"/>
      <c r="F107" s="100"/>
      <c r="G107" s="101"/>
      <c r="H107" s="90" t="str">
        <f t="shared" si="14"/>
        <v xml:space="preserve"> </v>
      </c>
      <c r="I107" s="91" t="str">
        <f t="shared" si="15"/>
        <v xml:space="preserve"> </v>
      </c>
      <c r="J107" s="80" t="e">
        <f t="shared" si="17"/>
        <v>#N/A</v>
      </c>
      <c r="K107" s="17" t="e">
        <f t="shared" si="18"/>
        <v>#N/A</v>
      </c>
      <c r="L107" s="17" t="e">
        <f t="shared" si="19"/>
        <v>#N/A</v>
      </c>
      <c r="M107" s="16" t="e">
        <f t="shared" si="20"/>
        <v>#N/A</v>
      </c>
      <c r="N107" s="107">
        <f t="shared" si="21"/>
        <v>0</v>
      </c>
      <c r="O107" s="107">
        <f t="shared" si="22"/>
        <v>0</v>
      </c>
      <c r="P107" s="107">
        <f t="shared" si="23"/>
        <v>0</v>
      </c>
      <c r="Q107" s="107">
        <f t="shared" si="24"/>
        <v>0</v>
      </c>
      <c r="R107" s="107">
        <f t="shared" si="25"/>
        <v>0</v>
      </c>
      <c r="S107" s="107">
        <f t="shared" si="26"/>
        <v>0</v>
      </c>
    </row>
    <row r="108" spans="1:23" ht="32.25" customHeight="1">
      <c r="A108" s="89">
        <v>96</v>
      </c>
      <c r="B108" s="100"/>
      <c r="C108" s="100"/>
      <c r="D108" s="100"/>
      <c r="E108" s="100"/>
      <c r="F108" s="100"/>
      <c r="G108" s="101"/>
      <c r="H108" s="90" t="str">
        <f t="shared" si="14"/>
        <v xml:space="preserve"> </v>
      </c>
      <c r="I108" s="91" t="str">
        <f t="shared" si="15"/>
        <v xml:space="preserve"> </v>
      </c>
      <c r="J108" s="80" t="e">
        <f t="shared" si="17"/>
        <v>#N/A</v>
      </c>
      <c r="K108" s="17" t="e">
        <f t="shared" si="18"/>
        <v>#N/A</v>
      </c>
      <c r="L108" s="17" t="e">
        <f t="shared" si="19"/>
        <v>#N/A</v>
      </c>
      <c r="M108" s="16" t="e">
        <f t="shared" si="20"/>
        <v>#N/A</v>
      </c>
      <c r="N108" s="107">
        <f t="shared" si="21"/>
        <v>0</v>
      </c>
      <c r="O108" s="107">
        <f t="shared" si="22"/>
        <v>0</v>
      </c>
      <c r="P108" s="107">
        <f t="shared" si="23"/>
        <v>0</v>
      </c>
      <c r="Q108" s="107">
        <f t="shared" si="24"/>
        <v>0</v>
      </c>
      <c r="R108" s="107">
        <f t="shared" si="25"/>
        <v>0</v>
      </c>
      <c r="S108" s="107">
        <f t="shared" si="26"/>
        <v>0</v>
      </c>
    </row>
    <row r="109" spans="1:23" ht="32.25" customHeight="1">
      <c r="A109" s="89">
        <v>97</v>
      </c>
      <c r="B109" s="100"/>
      <c r="C109" s="100"/>
      <c r="D109" s="100"/>
      <c r="E109" s="100"/>
      <c r="F109" s="100"/>
      <c r="G109" s="101"/>
      <c r="H109" s="90" t="str">
        <f t="shared" si="14"/>
        <v xml:space="preserve"> </v>
      </c>
      <c r="I109" s="91" t="str">
        <f t="shared" si="15"/>
        <v xml:space="preserve"> </v>
      </c>
      <c r="J109" s="80" t="e">
        <f t="shared" si="17"/>
        <v>#N/A</v>
      </c>
      <c r="K109" s="17" t="e">
        <f t="shared" si="18"/>
        <v>#N/A</v>
      </c>
      <c r="L109" s="17" t="e">
        <f t="shared" si="19"/>
        <v>#N/A</v>
      </c>
      <c r="M109" s="16" t="e">
        <f t="shared" si="20"/>
        <v>#N/A</v>
      </c>
      <c r="N109" s="107">
        <f t="shared" si="21"/>
        <v>0</v>
      </c>
      <c r="O109" s="107">
        <f t="shared" si="22"/>
        <v>0</v>
      </c>
      <c r="P109" s="107">
        <f t="shared" si="23"/>
        <v>0</v>
      </c>
      <c r="Q109" s="107">
        <f t="shared" si="24"/>
        <v>0</v>
      </c>
      <c r="R109" s="107">
        <f t="shared" si="25"/>
        <v>0</v>
      </c>
      <c r="S109" s="107">
        <f t="shared" si="26"/>
        <v>0</v>
      </c>
    </row>
    <row r="110" spans="1:23" ht="32.25" customHeight="1">
      <c r="A110" s="89">
        <v>98</v>
      </c>
      <c r="B110" s="100"/>
      <c r="C110" s="100"/>
      <c r="D110" s="100"/>
      <c r="E110" s="100"/>
      <c r="F110" s="100"/>
      <c r="G110" s="101"/>
      <c r="H110" s="90" t="str">
        <f t="shared" si="14"/>
        <v xml:space="preserve"> </v>
      </c>
      <c r="I110" s="91" t="str">
        <f t="shared" si="15"/>
        <v xml:space="preserve"> </v>
      </c>
      <c r="J110" s="80" t="e">
        <f t="shared" si="17"/>
        <v>#N/A</v>
      </c>
      <c r="K110" s="17" t="e">
        <f t="shared" si="18"/>
        <v>#N/A</v>
      </c>
      <c r="L110" s="17" t="e">
        <f t="shared" si="19"/>
        <v>#N/A</v>
      </c>
      <c r="M110" s="16" t="e">
        <f t="shared" si="20"/>
        <v>#N/A</v>
      </c>
      <c r="N110" s="107">
        <f t="shared" si="21"/>
        <v>0</v>
      </c>
      <c r="O110" s="107">
        <f t="shared" si="22"/>
        <v>0</v>
      </c>
      <c r="P110" s="107">
        <f t="shared" si="23"/>
        <v>0</v>
      </c>
      <c r="Q110" s="107">
        <f t="shared" si="24"/>
        <v>0</v>
      </c>
      <c r="R110" s="107">
        <f t="shared" si="25"/>
        <v>0</v>
      </c>
      <c r="S110" s="107">
        <f t="shared" si="26"/>
        <v>0</v>
      </c>
    </row>
    <row r="111" spans="1:23" ht="32.25" customHeight="1">
      <c r="A111" s="89">
        <v>99</v>
      </c>
      <c r="B111" s="100"/>
      <c r="C111" s="100"/>
      <c r="D111" s="100"/>
      <c r="E111" s="100"/>
      <c r="F111" s="100"/>
      <c r="G111" s="101"/>
      <c r="H111" s="90" t="str">
        <f t="shared" si="14"/>
        <v xml:space="preserve"> </v>
      </c>
      <c r="I111" s="91" t="str">
        <f t="shared" si="15"/>
        <v xml:space="preserve"> </v>
      </c>
      <c r="J111" s="80" t="e">
        <f t="shared" si="17"/>
        <v>#N/A</v>
      </c>
      <c r="K111" s="17" t="e">
        <f t="shared" si="18"/>
        <v>#N/A</v>
      </c>
      <c r="L111" s="17" t="e">
        <f t="shared" si="19"/>
        <v>#N/A</v>
      </c>
      <c r="M111" s="16" t="e">
        <f t="shared" si="20"/>
        <v>#N/A</v>
      </c>
      <c r="N111" s="107">
        <f t="shared" si="21"/>
        <v>0</v>
      </c>
      <c r="O111" s="107">
        <f t="shared" si="22"/>
        <v>0</v>
      </c>
      <c r="P111" s="107">
        <f t="shared" si="23"/>
        <v>0</v>
      </c>
      <c r="Q111" s="107">
        <f t="shared" si="24"/>
        <v>0</v>
      </c>
      <c r="R111" s="107">
        <f t="shared" si="25"/>
        <v>0</v>
      </c>
      <c r="S111" s="107">
        <f t="shared" si="26"/>
        <v>0</v>
      </c>
    </row>
    <row r="112" spans="1:23" ht="32.25" customHeight="1">
      <c r="A112" s="89">
        <v>100</v>
      </c>
      <c r="B112" s="100"/>
      <c r="C112" s="100"/>
      <c r="D112" s="100"/>
      <c r="E112" s="100"/>
      <c r="F112" s="100"/>
      <c r="G112" s="101"/>
      <c r="H112" s="90" t="str">
        <f t="shared" si="14"/>
        <v xml:space="preserve"> </v>
      </c>
      <c r="I112" s="91" t="str">
        <f t="shared" si="15"/>
        <v xml:space="preserve"> </v>
      </c>
      <c r="J112" s="80" t="e">
        <f t="shared" si="17"/>
        <v>#N/A</v>
      </c>
      <c r="K112" s="17" t="e">
        <f t="shared" si="18"/>
        <v>#N/A</v>
      </c>
      <c r="L112" s="17" t="e">
        <f t="shared" si="19"/>
        <v>#N/A</v>
      </c>
      <c r="M112" s="16" t="e">
        <f t="shared" si="20"/>
        <v>#N/A</v>
      </c>
      <c r="N112" s="107">
        <f t="shared" si="21"/>
        <v>0</v>
      </c>
      <c r="O112" s="107">
        <f t="shared" si="22"/>
        <v>0</v>
      </c>
      <c r="P112" s="107">
        <f t="shared" si="23"/>
        <v>0</v>
      </c>
      <c r="Q112" s="107">
        <f t="shared" si="24"/>
        <v>0</v>
      </c>
      <c r="R112" s="107">
        <f t="shared" si="25"/>
        <v>0</v>
      </c>
      <c r="S112" s="107">
        <f t="shared" si="26"/>
        <v>0</v>
      </c>
    </row>
    <row r="113" spans="1:19" ht="32.25" customHeight="1">
      <c r="A113" s="89">
        <v>101</v>
      </c>
      <c r="B113" s="100"/>
      <c r="C113" s="100"/>
      <c r="D113" s="100"/>
      <c r="E113" s="100"/>
      <c r="F113" s="100"/>
      <c r="G113" s="101"/>
      <c r="H113" s="90" t="str">
        <f t="shared" si="14"/>
        <v xml:space="preserve"> </v>
      </c>
      <c r="I113" s="91" t="str">
        <f t="shared" si="15"/>
        <v xml:space="preserve"> </v>
      </c>
      <c r="J113" s="80" t="e">
        <f t="shared" si="17"/>
        <v>#N/A</v>
      </c>
      <c r="K113" s="17" t="e">
        <f t="shared" si="18"/>
        <v>#N/A</v>
      </c>
      <c r="L113" s="17" t="e">
        <f t="shared" si="19"/>
        <v>#N/A</v>
      </c>
      <c r="M113" s="16" t="e">
        <f t="shared" si="20"/>
        <v>#N/A</v>
      </c>
      <c r="N113" s="107">
        <f t="shared" si="21"/>
        <v>0</v>
      </c>
      <c r="O113" s="107">
        <f t="shared" si="22"/>
        <v>0</v>
      </c>
      <c r="P113" s="107">
        <f t="shared" si="23"/>
        <v>0</v>
      </c>
      <c r="Q113" s="107">
        <f t="shared" si="24"/>
        <v>0</v>
      </c>
      <c r="R113" s="107">
        <f t="shared" si="25"/>
        <v>0</v>
      </c>
      <c r="S113" s="107">
        <f t="shared" si="26"/>
        <v>0</v>
      </c>
    </row>
    <row r="114" spans="1:19" ht="32.25" customHeight="1">
      <c r="A114" s="89">
        <v>102</v>
      </c>
      <c r="B114" s="100"/>
      <c r="C114" s="100"/>
      <c r="D114" s="100"/>
      <c r="E114" s="100"/>
      <c r="F114" s="100"/>
      <c r="G114" s="101"/>
      <c r="H114" s="90" t="str">
        <f t="shared" si="14"/>
        <v xml:space="preserve"> </v>
      </c>
      <c r="I114" s="91" t="str">
        <f t="shared" si="15"/>
        <v xml:space="preserve"> </v>
      </c>
      <c r="J114" s="80" t="e">
        <f t="shared" si="17"/>
        <v>#N/A</v>
      </c>
      <c r="K114" s="17" t="e">
        <f t="shared" si="18"/>
        <v>#N/A</v>
      </c>
      <c r="L114" s="17" t="e">
        <f t="shared" si="19"/>
        <v>#N/A</v>
      </c>
      <c r="M114" s="16" t="e">
        <f t="shared" si="20"/>
        <v>#N/A</v>
      </c>
      <c r="N114" s="107">
        <f t="shared" si="21"/>
        <v>0</v>
      </c>
      <c r="O114" s="107">
        <f t="shared" si="22"/>
        <v>0</v>
      </c>
      <c r="P114" s="107">
        <f t="shared" si="23"/>
        <v>0</v>
      </c>
      <c r="Q114" s="107">
        <f t="shared" si="24"/>
        <v>0</v>
      </c>
      <c r="R114" s="107">
        <f t="shared" si="25"/>
        <v>0</v>
      </c>
      <c r="S114" s="107">
        <f t="shared" si="26"/>
        <v>0</v>
      </c>
    </row>
    <row r="115" spans="1:19" ht="32.25" customHeight="1">
      <c r="A115" s="89">
        <v>103</v>
      </c>
      <c r="B115" s="100"/>
      <c r="C115" s="100"/>
      <c r="D115" s="100"/>
      <c r="E115" s="100"/>
      <c r="F115" s="100"/>
      <c r="G115" s="101"/>
      <c r="H115" s="90" t="str">
        <f t="shared" si="14"/>
        <v xml:space="preserve"> </v>
      </c>
      <c r="I115" s="91" t="str">
        <f t="shared" si="15"/>
        <v xml:space="preserve"> </v>
      </c>
      <c r="J115" s="80" t="e">
        <f t="shared" si="17"/>
        <v>#N/A</v>
      </c>
      <c r="K115" s="17" t="e">
        <f t="shared" si="18"/>
        <v>#N/A</v>
      </c>
      <c r="L115" s="17" t="e">
        <f t="shared" si="19"/>
        <v>#N/A</v>
      </c>
      <c r="M115" s="16" t="e">
        <f t="shared" si="20"/>
        <v>#N/A</v>
      </c>
      <c r="N115" s="107">
        <f t="shared" si="21"/>
        <v>0</v>
      </c>
      <c r="O115" s="107">
        <f t="shared" si="22"/>
        <v>0</v>
      </c>
      <c r="P115" s="107">
        <f t="shared" si="23"/>
        <v>0</v>
      </c>
      <c r="Q115" s="107">
        <f t="shared" si="24"/>
        <v>0</v>
      </c>
      <c r="R115" s="107">
        <f t="shared" si="25"/>
        <v>0</v>
      </c>
      <c r="S115" s="107">
        <f t="shared" si="26"/>
        <v>0</v>
      </c>
    </row>
    <row r="116" spans="1:19" ht="32.25" customHeight="1">
      <c r="A116" s="89">
        <v>104</v>
      </c>
      <c r="B116" s="100"/>
      <c r="C116" s="100"/>
      <c r="D116" s="100"/>
      <c r="E116" s="100"/>
      <c r="F116" s="100"/>
      <c r="G116" s="101"/>
      <c r="H116" s="90" t="str">
        <f t="shared" si="14"/>
        <v xml:space="preserve"> </v>
      </c>
      <c r="I116" s="91" t="str">
        <f t="shared" si="15"/>
        <v xml:space="preserve"> </v>
      </c>
      <c r="J116" s="80" t="e">
        <f t="shared" si="17"/>
        <v>#N/A</v>
      </c>
      <c r="K116" s="17" t="e">
        <f t="shared" si="18"/>
        <v>#N/A</v>
      </c>
      <c r="L116" s="17" t="e">
        <f t="shared" si="19"/>
        <v>#N/A</v>
      </c>
      <c r="M116" s="16" t="e">
        <f t="shared" si="20"/>
        <v>#N/A</v>
      </c>
      <c r="N116" s="107">
        <f t="shared" si="21"/>
        <v>0</v>
      </c>
      <c r="O116" s="107">
        <f t="shared" si="22"/>
        <v>0</v>
      </c>
      <c r="P116" s="107">
        <f t="shared" si="23"/>
        <v>0</v>
      </c>
      <c r="Q116" s="107">
        <f t="shared" si="24"/>
        <v>0</v>
      </c>
      <c r="R116" s="107">
        <f t="shared" si="25"/>
        <v>0</v>
      </c>
      <c r="S116" s="107">
        <f t="shared" si="26"/>
        <v>0</v>
      </c>
    </row>
    <row r="117" spans="1:19" ht="32.25" customHeight="1">
      <c r="A117" s="89">
        <v>105</v>
      </c>
      <c r="B117" s="100"/>
      <c r="C117" s="100"/>
      <c r="D117" s="100"/>
      <c r="E117" s="100"/>
      <c r="F117" s="100"/>
      <c r="G117" s="101"/>
      <c r="H117" s="90" t="str">
        <f t="shared" si="14"/>
        <v xml:space="preserve"> </v>
      </c>
      <c r="I117" s="91" t="str">
        <f t="shared" si="15"/>
        <v xml:space="preserve"> </v>
      </c>
      <c r="J117" s="80" t="e">
        <f t="shared" si="17"/>
        <v>#N/A</v>
      </c>
      <c r="K117" s="17" t="e">
        <f t="shared" si="18"/>
        <v>#N/A</v>
      </c>
      <c r="L117" s="17" t="e">
        <f t="shared" si="19"/>
        <v>#N/A</v>
      </c>
      <c r="M117" s="16" t="e">
        <f t="shared" si="20"/>
        <v>#N/A</v>
      </c>
      <c r="N117" s="107">
        <f t="shared" si="21"/>
        <v>0</v>
      </c>
      <c r="O117" s="107">
        <f t="shared" si="22"/>
        <v>0</v>
      </c>
      <c r="P117" s="107">
        <f t="shared" si="23"/>
        <v>0</v>
      </c>
      <c r="Q117" s="107">
        <f t="shared" si="24"/>
        <v>0</v>
      </c>
      <c r="R117" s="107">
        <f t="shared" si="25"/>
        <v>0</v>
      </c>
      <c r="S117" s="107">
        <f t="shared" si="26"/>
        <v>0</v>
      </c>
    </row>
    <row r="118" spans="1:19" ht="32.25" customHeight="1">
      <c r="A118" s="89">
        <v>106</v>
      </c>
      <c r="B118" s="100"/>
      <c r="C118" s="100"/>
      <c r="D118" s="100"/>
      <c r="E118" s="100"/>
      <c r="F118" s="100"/>
      <c r="G118" s="101"/>
      <c r="H118" s="90" t="str">
        <f t="shared" si="14"/>
        <v xml:space="preserve"> </v>
      </c>
      <c r="I118" s="91" t="str">
        <f t="shared" si="15"/>
        <v xml:space="preserve"> </v>
      </c>
      <c r="J118" s="80" t="e">
        <f t="shared" si="17"/>
        <v>#N/A</v>
      </c>
      <c r="K118" s="17" t="e">
        <f t="shared" si="18"/>
        <v>#N/A</v>
      </c>
      <c r="L118" s="17" t="e">
        <f t="shared" si="19"/>
        <v>#N/A</v>
      </c>
      <c r="M118" s="16" t="e">
        <f t="shared" si="20"/>
        <v>#N/A</v>
      </c>
      <c r="N118" s="107">
        <f t="shared" si="21"/>
        <v>0</v>
      </c>
      <c r="O118" s="107">
        <f t="shared" si="22"/>
        <v>0</v>
      </c>
      <c r="P118" s="107">
        <f t="shared" si="23"/>
        <v>0</v>
      </c>
      <c r="Q118" s="107">
        <f t="shared" si="24"/>
        <v>0</v>
      </c>
      <c r="R118" s="107">
        <f t="shared" si="25"/>
        <v>0</v>
      </c>
      <c r="S118" s="107">
        <f t="shared" si="26"/>
        <v>0</v>
      </c>
    </row>
    <row r="119" spans="1:19" ht="32.25" customHeight="1">
      <c r="A119" s="89">
        <v>107</v>
      </c>
      <c r="B119" s="100"/>
      <c r="C119" s="100"/>
      <c r="D119" s="100"/>
      <c r="E119" s="100"/>
      <c r="F119" s="100"/>
      <c r="G119" s="101"/>
      <c r="H119" s="90" t="str">
        <f t="shared" si="14"/>
        <v xml:space="preserve"> </v>
      </c>
      <c r="I119" s="91" t="str">
        <f t="shared" si="15"/>
        <v xml:space="preserve"> </v>
      </c>
      <c r="J119" s="80" t="e">
        <f t="shared" si="17"/>
        <v>#N/A</v>
      </c>
      <c r="K119" s="17" t="e">
        <f t="shared" si="18"/>
        <v>#N/A</v>
      </c>
      <c r="L119" s="17" t="e">
        <f t="shared" si="19"/>
        <v>#N/A</v>
      </c>
      <c r="M119" s="16" t="e">
        <f t="shared" si="20"/>
        <v>#N/A</v>
      </c>
      <c r="N119" s="107">
        <f t="shared" si="21"/>
        <v>0</v>
      </c>
      <c r="O119" s="107">
        <f t="shared" si="22"/>
        <v>0</v>
      </c>
      <c r="P119" s="107">
        <f t="shared" si="23"/>
        <v>0</v>
      </c>
      <c r="Q119" s="107">
        <f t="shared" si="24"/>
        <v>0</v>
      </c>
      <c r="R119" s="107">
        <f t="shared" si="25"/>
        <v>0</v>
      </c>
      <c r="S119" s="107">
        <f t="shared" si="26"/>
        <v>0</v>
      </c>
    </row>
    <row r="120" spans="1:19" ht="32.25" customHeight="1">
      <c r="A120" s="89">
        <v>108</v>
      </c>
      <c r="B120" s="100"/>
      <c r="C120" s="100"/>
      <c r="D120" s="100"/>
      <c r="E120" s="100"/>
      <c r="F120" s="100"/>
      <c r="G120" s="101"/>
      <c r="H120" s="90" t="str">
        <f t="shared" si="14"/>
        <v xml:space="preserve"> </v>
      </c>
      <c r="I120" s="91" t="str">
        <f t="shared" si="15"/>
        <v xml:space="preserve"> </v>
      </c>
      <c r="J120" s="80" t="e">
        <f t="shared" si="17"/>
        <v>#N/A</v>
      </c>
      <c r="K120" s="17" t="e">
        <f t="shared" si="18"/>
        <v>#N/A</v>
      </c>
      <c r="L120" s="17" t="e">
        <f t="shared" si="19"/>
        <v>#N/A</v>
      </c>
      <c r="M120" s="16" t="e">
        <f t="shared" si="20"/>
        <v>#N/A</v>
      </c>
      <c r="N120" s="107">
        <f t="shared" si="21"/>
        <v>0</v>
      </c>
      <c r="O120" s="107">
        <f t="shared" si="22"/>
        <v>0</v>
      </c>
      <c r="P120" s="107">
        <f t="shared" si="23"/>
        <v>0</v>
      </c>
      <c r="Q120" s="107">
        <f t="shared" si="24"/>
        <v>0</v>
      </c>
      <c r="R120" s="107">
        <f t="shared" si="25"/>
        <v>0</v>
      </c>
      <c r="S120" s="107">
        <f t="shared" si="26"/>
        <v>0</v>
      </c>
    </row>
    <row r="121" spans="1:19" ht="32.25" customHeight="1">
      <c r="A121" s="89">
        <v>109</v>
      </c>
      <c r="B121" s="100"/>
      <c r="C121" s="100"/>
      <c r="D121" s="100"/>
      <c r="E121" s="100"/>
      <c r="F121" s="100"/>
      <c r="G121" s="101"/>
      <c r="H121" s="90" t="str">
        <f t="shared" si="14"/>
        <v xml:space="preserve"> </v>
      </c>
      <c r="I121" s="91" t="str">
        <f t="shared" si="15"/>
        <v xml:space="preserve"> </v>
      </c>
      <c r="J121" s="80" t="e">
        <f t="shared" si="17"/>
        <v>#N/A</v>
      </c>
      <c r="K121" s="17" t="e">
        <f t="shared" si="18"/>
        <v>#N/A</v>
      </c>
      <c r="L121" s="17" t="e">
        <f t="shared" si="19"/>
        <v>#N/A</v>
      </c>
      <c r="M121" s="16" t="e">
        <f t="shared" si="20"/>
        <v>#N/A</v>
      </c>
      <c r="N121" s="107">
        <f t="shared" si="21"/>
        <v>0</v>
      </c>
      <c r="O121" s="107">
        <f t="shared" si="22"/>
        <v>0</v>
      </c>
      <c r="P121" s="107">
        <f t="shared" si="23"/>
        <v>0</v>
      </c>
      <c r="Q121" s="107">
        <f t="shared" si="24"/>
        <v>0</v>
      </c>
      <c r="R121" s="107">
        <f t="shared" si="25"/>
        <v>0</v>
      </c>
      <c r="S121" s="107">
        <f t="shared" si="26"/>
        <v>0</v>
      </c>
    </row>
    <row r="122" spans="1:19" ht="32.25" customHeight="1">
      <c r="A122" s="89">
        <v>110</v>
      </c>
      <c r="B122" s="100"/>
      <c r="C122" s="100"/>
      <c r="D122" s="100"/>
      <c r="E122" s="100"/>
      <c r="F122" s="100"/>
      <c r="G122" s="101"/>
      <c r="H122" s="90" t="str">
        <f t="shared" si="14"/>
        <v xml:space="preserve"> </v>
      </c>
      <c r="I122" s="91" t="str">
        <f t="shared" si="15"/>
        <v xml:space="preserve"> </v>
      </c>
      <c r="J122" s="80" t="e">
        <f t="shared" si="17"/>
        <v>#N/A</v>
      </c>
      <c r="K122" s="17" t="e">
        <f t="shared" si="18"/>
        <v>#N/A</v>
      </c>
      <c r="L122" s="17" t="e">
        <f t="shared" si="19"/>
        <v>#N/A</v>
      </c>
      <c r="M122" s="16" t="e">
        <f t="shared" si="20"/>
        <v>#N/A</v>
      </c>
      <c r="N122" s="107">
        <f t="shared" si="21"/>
        <v>0</v>
      </c>
      <c r="O122" s="107">
        <f t="shared" si="22"/>
        <v>0</v>
      </c>
      <c r="P122" s="107">
        <f t="shared" si="23"/>
        <v>0</v>
      </c>
      <c r="Q122" s="107">
        <f t="shared" si="24"/>
        <v>0</v>
      </c>
      <c r="R122" s="107">
        <f t="shared" si="25"/>
        <v>0</v>
      </c>
      <c r="S122" s="107">
        <f t="shared" si="26"/>
        <v>0</v>
      </c>
    </row>
    <row r="123" spans="1:19" ht="32.25" customHeight="1">
      <c r="A123" s="89">
        <v>111</v>
      </c>
      <c r="B123" s="100"/>
      <c r="C123" s="100"/>
      <c r="D123" s="100"/>
      <c r="E123" s="100"/>
      <c r="F123" s="100"/>
      <c r="G123" s="101"/>
      <c r="H123" s="90" t="str">
        <f t="shared" si="14"/>
        <v xml:space="preserve"> </v>
      </c>
      <c r="I123" s="91" t="str">
        <f t="shared" si="15"/>
        <v xml:space="preserve"> </v>
      </c>
      <c r="J123" s="80" t="e">
        <f t="shared" si="17"/>
        <v>#N/A</v>
      </c>
      <c r="K123" s="17" t="e">
        <f t="shared" si="18"/>
        <v>#N/A</v>
      </c>
      <c r="L123" s="17" t="e">
        <f t="shared" si="19"/>
        <v>#N/A</v>
      </c>
      <c r="M123" s="16" t="e">
        <f t="shared" si="20"/>
        <v>#N/A</v>
      </c>
      <c r="N123" s="107">
        <f t="shared" si="21"/>
        <v>0</v>
      </c>
      <c r="O123" s="107">
        <f t="shared" si="22"/>
        <v>0</v>
      </c>
      <c r="P123" s="107">
        <f t="shared" si="23"/>
        <v>0</v>
      </c>
      <c r="Q123" s="107">
        <f t="shared" si="24"/>
        <v>0</v>
      </c>
      <c r="R123" s="107">
        <f t="shared" si="25"/>
        <v>0</v>
      </c>
      <c r="S123" s="107">
        <f t="shared" si="26"/>
        <v>0</v>
      </c>
    </row>
    <row r="124" spans="1:19" ht="32.25" customHeight="1">
      <c r="A124" s="89">
        <v>112</v>
      </c>
      <c r="B124" s="100"/>
      <c r="C124" s="100"/>
      <c r="D124" s="100"/>
      <c r="E124" s="100"/>
      <c r="F124" s="100"/>
      <c r="G124" s="101"/>
      <c r="H124" s="90" t="str">
        <f t="shared" si="14"/>
        <v xml:space="preserve"> </v>
      </c>
      <c r="I124" s="91" t="str">
        <f t="shared" si="15"/>
        <v xml:space="preserve"> </v>
      </c>
      <c r="J124" s="80" t="e">
        <f t="shared" si="17"/>
        <v>#N/A</v>
      </c>
      <c r="K124" s="17" t="e">
        <f t="shared" si="18"/>
        <v>#N/A</v>
      </c>
      <c r="L124" s="17" t="e">
        <f t="shared" si="19"/>
        <v>#N/A</v>
      </c>
      <c r="M124" s="16" t="e">
        <f t="shared" si="20"/>
        <v>#N/A</v>
      </c>
      <c r="N124" s="107">
        <f t="shared" si="21"/>
        <v>0</v>
      </c>
      <c r="O124" s="107">
        <f t="shared" si="22"/>
        <v>0</v>
      </c>
      <c r="P124" s="107">
        <f t="shared" si="23"/>
        <v>0</v>
      </c>
      <c r="Q124" s="107">
        <f t="shared" si="24"/>
        <v>0</v>
      </c>
      <c r="R124" s="107">
        <f t="shared" si="25"/>
        <v>0</v>
      </c>
      <c r="S124" s="107">
        <f t="shared" si="26"/>
        <v>0</v>
      </c>
    </row>
    <row r="125" spans="1:19" ht="32.25" customHeight="1">
      <c r="A125" s="89">
        <v>113</v>
      </c>
      <c r="B125" s="100"/>
      <c r="C125" s="100"/>
      <c r="D125" s="100"/>
      <c r="E125" s="100"/>
      <c r="F125" s="100"/>
      <c r="G125" s="101"/>
      <c r="H125" s="90" t="str">
        <f t="shared" si="14"/>
        <v xml:space="preserve"> </v>
      </c>
      <c r="I125" s="91" t="str">
        <f t="shared" si="15"/>
        <v xml:space="preserve"> </v>
      </c>
      <c r="J125" s="80" t="e">
        <f t="shared" si="17"/>
        <v>#N/A</v>
      </c>
      <c r="K125" s="17" t="e">
        <f t="shared" si="18"/>
        <v>#N/A</v>
      </c>
      <c r="L125" s="17" t="e">
        <f t="shared" si="19"/>
        <v>#N/A</v>
      </c>
      <c r="M125" s="16" t="e">
        <f t="shared" si="20"/>
        <v>#N/A</v>
      </c>
      <c r="N125" s="107">
        <f t="shared" si="21"/>
        <v>0</v>
      </c>
      <c r="O125" s="107">
        <f t="shared" si="22"/>
        <v>0</v>
      </c>
      <c r="P125" s="107">
        <f t="shared" si="23"/>
        <v>0</v>
      </c>
      <c r="Q125" s="107">
        <f t="shared" si="24"/>
        <v>0</v>
      </c>
      <c r="R125" s="107">
        <f t="shared" si="25"/>
        <v>0</v>
      </c>
      <c r="S125" s="107">
        <f t="shared" si="26"/>
        <v>0</v>
      </c>
    </row>
    <row r="126" spans="1:19" ht="32.25" customHeight="1">
      <c r="A126" s="89">
        <v>114</v>
      </c>
      <c r="B126" s="100"/>
      <c r="C126" s="100"/>
      <c r="D126" s="100"/>
      <c r="E126" s="100"/>
      <c r="F126" s="100"/>
      <c r="G126" s="101"/>
      <c r="H126" s="90" t="str">
        <f t="shared" si="14"/>
        <v xml:space="preserve"> </v>
      </c>
      <c r="I126" s="91" t="str">
        <f t="shared" si="15"/>
        <v xml:space="preserve"> </v>
      </c>
      <c r="J126" s="80" t="e">
        <f t="shared" si="17"/>
        <v>#N/A</v>
      </c>
      <c r="K126" s="17" t="e">
        <f t="shared" si="18"/>
        <v>#N/A</v>
      </c>
      <c r="L126" s="17" t="e">
        <f t="shared" si="19"/>
        <v>#N/A</v>
      </c>
      <c r="M126" s="16" t="e">
        <f t="shared" si="20"/>
        <v>#N/A</v>
      </c>
      <c r="N126" s="107">
        <f t="shared" si="21"/>
        <v>0</v>
      </c>
      <c r="O126" s="107">
        <f t="shared" si="22"/>
        <v>0</v>
      </c>
      <c r="P126" s="107">
        <f t="shared" si="23"/>
        <v>0</v>
      </c>
      <c r="Q126" s="107">
        <f t="shared" si="24"/>
        <v>0</v>
      </c>
      <c r="R126" s="107">
        <f t="shared" si="25"/>
        <v>0</v>
      </c>
      <c r="S126" s="107">
        <f t="shared" si="26"/>
        <v>0</v>
      </c>
    </row>
    <row r="127" spans="1:19" ht="32.25" customHeight="1">
      <c r="A127" s="89">
        <v>115</v>
      </c>
      <c r="B127" s="100"/>
      <c r="C127" s="100"/>
      <c r="D127" s="100"/>
      <c r="E127" s="100"/>
      <c r="F127" s="100"/>
      <c r="G127" s="101"/>
      <c r="H127" s="90" t="str">
        <f t="shared" si="14"/>
        <v xml:space="preserve"> </v>
      </c>
      <c r="I127" s="91" t="str">
        <f t="shared" si="15"/>
        <v xml:space="preserve"> </v>
      </c>
      <c r="J127" s="80" t="e">
        <f t="shared" si="17"/>
        <v>#N/A</v>
      </c>
      <c r="K127" s="17" t="e">
        <f t="shared" si="18"/>
        <v>#N/A</v>
      </c>
      <c r="L127" s="17" t="e">
        <f t="shared" si="19"/>
        <v>#N/A</v>
      </c>
      <c r="M127" s="16" t="e">
        <f t="shared" si="20"/>
        <v>#N/A</v>
      </c>
      <c r="N127" s="107">
        <f t="shared" si="21"/>
        <v>0</v>
      </c>
      <c r="O127" s="107">
        <f t="shared" si="22"/>
        <v>0</v>
      </c>
      <c r="P127" s="107">
        <f t="shared" si="23"/>
        <v>0</v>
      </c>
      <c r="Q127" s="107">
        <f t="shared" si="24"/>
        <v>0</v>
      </c>
      <c r="R127" s="107">
        <f t="shared" si="25"/>
        <v>0</v>
      </c>
      <c r="S127" s="107">
        <f t="shared" si="26"/>
        <v>0</v>
      </c>
    </row>
    <row r="128" spans="1:19" ht="32.25" customHeight="1">
      <c r="A128" s="89">
        <v>116</v>
      </c>
      <c r="B128" s="100"/>
      <c r="C128" s="100"/>
      <c r="D128" s="100"/>
      <c r="E128" s="100"/>
      <c r="F128" s="100"/>
      <c r="G128" s="101"/>
      <c r="H128" s="90" t="str">
        <f t="shared" si="14"/>
        <v xml:space="preserve"> </v>
      </c>
      <c r="I128" s="91" t="str">
        <f t="shared" si="15"/>
        <v xml:space="preserve"> </v>
      </c>
      <c r="J128" s="80" t="e">
        <f t="shared" si="17"/>
        <v>#N/A</v>
      </c>
      <c r="K128" s="17" t="e">
        <f t="shared" si="18"/>
        <v>#N/A</v>
      </c>
      <c r="L128" s="17" t="e">
        <f t="shared" si="19"/>
        <v>#N/A</v>
      </c>
      <c r="M128" s="16" t="e">
        <f t="shared" si="20"/>
        <v>#N/A</v>
      </c>
      <c r="N128" s="107">
        <f t="shared" si="21"/>
        <v>0</v>
      </c>
      <c r="O128" s="107">
        <f t="shared" si="22"/>
        <v>0</v>
      </c>
      <c r="P128" s="107">
        <f t="shared" si="23"/>
        <v>0</v>
      </c>
      <c r="Q128" s="107">
        <f t="shared" si="24"/>
        <v>0</v>
      </c>
      <c r="R128" s="107">
        <f t="shared" si="25"/>
        <v>0</v>
      </c>
      <c r="S128" s="107">
        <f t="shared" si="26"/>
        <v>0</v>
      </c>
    </row>
    <row r="129" spans="1:19" ht="32.25" customHeight="1">
      <c r="A129" s="89">
        <v>117</v>
      </c>
      <c r="B129" s="100"/>
      <c r="C129" s="100"/>
      <c r="D129" s="100"/>
      <c r="E129" s="100"/>
      <c r="F129" s="100"/>
      <c r="G129" s="101"/>
      <c r="H129" s="90" t="str">
        <f t="shared" si="14"/>
        <v xml:space="preserve"> </v>
      </c>
      <c r="I129" s="91" t="str">
        <f t="shared" si="15"/>
        <v xml:space="preserve"> </v>
      </c>
      <c r="J129" s="80" t="e">
        <f t="shared" si="17"/>
        <v>#N/A</v>
      </c>
      <c r="K129" s="17" t="e">
        <f t="shared" si="18"/>
        <v>#N/A</v>
      </c>
      <c r="L129" s="17" t="e">
        <f t="shared" si="19"/>
        <v>#N/A</v>
      </c>
      <c r="M129" s="16" t="e">
        <f t="shared" si="20"/>
        <v>#N/A</v>
      </c>
      <c r="N129" s="107">
        <f t="shared" si="21"/>
        <v>0</v>
      </c>
      <c r="O129" s="107">
        <f t="shared" si="22"/>
        <v>0</v>
      </c>
      <c r="P129" s="107">
        <f t="shared" si="23"/>
        <v>0</v>
      </c>
      <c r="Q129" s="107">
        <f t="shared" si="24"/>
        <v>0</v>
      </c>
      <c r="R129" s="107">
        <f t="shared" si="25"/>
        <v>0</v>
      </c>
      <c r="S129" s="107">
        <f t="shared" si="26"/>
        <v>0</v>
      </c>
    </row>
    <row r="130" spans="1:19" ht="32.25" customHeight="1">
      <c r="A130" s="89">
        <v>118</v>
      </c>
      <c r="B130" s="100"/>
      <c r="C130" s="100"/>
      <c r="D130" s="100"/>
      <c r="E130" s="100"/>
      <c r="F130" s="100"/>
      <c r="G130" s="101"/>
      <c r="H130" s="90" t="str">
        <f t="shared" ref="H130:H193" si="27">IFERROR(INDEX($W$16:$AL$33, (J130-1)*9+K130, (L130-1)*4+M130)," ")</f>
        <v xml:space="preserve"> </v>
      </c>
      <c r="I130" s="91" t="str">
        <f t="shared" ref="I130:I193" si="28">IFERROR(VLOOKUP(H130,$W$72:$AA$75,2,1)," ")</f>
        <v xml:space="preserve"> </v>
      </c>
      <c r="J130" s="80" t="e">
        <f t="shared" si="17"/>
        <v>#N/A</v>
      </c>
      <c r="K130" s="17" t="e">
        <f t="shared" si="18"/>
        <v>#N/A</v>
      </c>
      <c r="L130" s="17" t="e">
        <f t="shared" si="19"/>
        <v>#N/A</v>
      </c>
      <c r="M130" s="16" t="e">
        <f t="shared" si="20"/>
        <v>#N/A</v>
      </c>
      <c r="N130" s="107">
        <f t="shared" si="21"/>
        <v>0</v>
      </c>
      <c r="O130" s="107">
        <f t="shared" si="22"/>
        <v>0</v>
      </c>
      <c r="P130" s="107">
        <f t="shared" si="23"/>
        <v>0</v>
      </c>
      <c r="Q130" s="107">
        <f t="shared" si="24"/>
        <v>0</v>
      </c>
      <c r="R130" s="107">
        <f t="shared" si="25"/>
        <v>0</v>
      </c>
      <c r="S130" s="107">
        <f t="shared" si="26"/>
        <v>0</v>
      </c>
    </row>
    <row r="131" spans="1:19" ht="32.25" customHeight="1">
      <c r="A131" s="89">
        <v>119</v>
      </c>
      <c r="B131" s="100"/>
      <c r="C131" s="100"/>
      <c r="D131" s="100"/>
      <c r="E131" s="100"/>
      <c r="F131" s="100"/>
      <c r="G131" s="101"/>
      <c r="H131" s="90" t="str">
        <f t="shared" si="27"/>
        <v xml:space="preserve"> </v>
      </c>
      <c r="I131" s="91" t="str">
        <f t="shared" si="28"/>
        <v xml:space="preserve"> </v>
      </c>
      <c r="J131" s="80" t="e">
        <f t="shared" si="17"/>
        <v>#N/A</v>
      </c>
      <c r="K131" s="17" t="e">
        <f t="shared" si="18"/>
        <v>#N/A</v>
      </c>
      <c r="L131" s="17" t="e">
        <f t="shared" si="19"/>
        <v>#N/A</v>
      </c>
      <c r="M131" s="16" t="e">
        <f t="shared" si="20"/>
        <v>#N/A</v>
      </c>
      <c r="N131" s="107">
        <f t="shared" si="21"/>
        <v>0</v>
      </c>
      <c r="O131" s="107">
        <f t="shared" si="22"/>
        <v>0</v>
      </c>
      <c r="P131" s="107">
        <f t="shared" si="23"/>
        <v>0</v>
      </c>
      <c r="Q131" s="107">
        <f t="shared" si="24"/>
        <v>0</v>
      </c>
      <c r="R131" s="107">
        <f t="shared" si="25"/>
        <v>0</v>
      </c>
      <c r="S131" s="107">
        <f t="shared" si="26"/>
        <v>0</v>
      </c>
    </row>
    <row r="132" spans="1:19" ht="32.25" customHeight="1">
      <c r="A132" s="89">
        <v>120</v>
      </c>
      <c r="B132" s="100"/>
      <c r="C132" s="100"/>
      <c r="D132" s="100"/>
      <c r="E132" s="100"/>
      <c r="F132" s="100"/>
      <c r="G132" s="101"/>
      <c r="H132" s="90" t="str">
        <f t="shared" si="27"/>
        <v xml:space="preserve"> </v>
      </c>
      <c r="I132" s="91" t="str">
        <f t="shared" si="28"/>
        <v xml:space="preserve"> </v>
      </c>
      <c r="J132" s="80" t="e">
        <f t="shared" si="17"/>
        <v>#N/A</v>
      </c>
      <c r="K132" s="17" t="e">
        <f t="shared" si="18"/>
        <v>#N/A</v>
      </c>
      <c r="L132" s="17" t="e">
        <f t="shared" si="19"/>
        <v>#N/A</v>
      </c>
      <c r="M132" s="16" t="e">
        <f t="shared" si="20"/>
        <v>#N/A</v>
      </c>
      <c r="N132" s="107">
        <f t="shared" si="21"/>
        <v>0</v>
      </c>
      <c r="O132" s="107">
        <f t="shared" si="22"/>
        <v>0</v>
      </c>
      <c r="P132" s="107">
        <f t="shared" si="23"/>
        <v>0</v>
      </c>
      <c r="Q132" s="107">
        <f t="shared" si="24"/>
        <v>0</v>
      </c>
      <c r="R132" s="107">
        <f t="shared" si="25"/>
        <v>0</v>
      </c>
      <c r="S132" s="107">
        <f t="shared" si="26"/>
        <v>0</v>
      </c>
    </row>
    <row r="133" spans="1:19" ht="32.25" customHeight="1">
      <c r="A133" s="89">
        <v>121</v>
      </c>
      <c r="B133" s="100"/>
      <c r="C133" s="100"/>
      <c r="D133" s="100"/>
      <c r="E133" s="100"/>
      <c r="F133" s="100"/>
      <c r="G133" s="101"/>
      <c r="H133" s="90" t="str">
        <f t="shared" si="27"/>
        <v xml:space="preserve"> </v>
      </c>
      <c r="I133" s="91" t="str">
        <f t="shared" si="28"/>
        <v xml:space="preserve"> </v>
      </c>
      <c r="J133" s="80" t="e">
        <f t="shared" si="17"/>
        <v>#N/A</v>
      </c>
      <c r="K133" s="17" t="e">
        <f t="shared" si="18"/>
        <v>#N/A</v>
      </c>
      <c r="L133" s="17" t="e">
        <f t="shared" si="19"/>
        <v>#N/A</v>
      </c>
      <c r="M133" s="16" t="e">
        <f t="shared" si="20"/>
        <v>#N/A</v>
      </c>
      <c r="N133" s="107">
        <f t="shared" si="21"/>
        <v>0</v>
      </c>
      <c r="O133" s="107">
        <f t="shared" si="22"/>
        <v>0</v>
      </c>
      <c r="P133" s="107">
        <f t="shared" si="23"/>
        <v>0</v>
      </c>
      <c r="Q133" s="107">
        <f t="shared" si="24"/>
        <v>0</v>
      </c>
      <c r="R133" s="107">
        <f t="shared" si="25"/>
        <v>0</v>
      </c>
      <c r="S133" s="107">
        <f t="shared" si="26"/>
        <v>0</v>
      </c>
    </row>
    <row r="134" spans="1:19" ht="32.25" customHeight="1">
      <c r="A134" s="89">
        <v>122</v>
      </c>
      <c r="B134" s="100"/>
      <c r="C134" s="100"/>
      <c r="D134" s="100"/>
      <c r="E134" s="100"/>
      <c r="F134" s="100"/>
      <c r="G134" s="101"/>
      <c r="H134" s="90" t="str">
        <f t="shared" si="27"/>
        <v xml:space="preserve"> </v>
      </c>
      <c r="I134" s="91" t="str">
        <f t="shared" si="28"/>
        <v xml:space="preserve"> </v>
      </c>
      <c r="J134" s="80" t="e">
        <f t="shared" si="17"/>
        <v>#N/A</v>
      </c>
      <c r="K134" s="17" t="e">
        <f t="shared" si="18"/>
        <v>#N/A</v>
      </c>
      <c r="L134" s="17" t="e">
        <f t="shared" si="19"/>
        <v>#N/A</v>
      </c>
      <c r="M134" s="16" t="e">
        <f t="shared" si="20"/>
        <v>#N/A</v>
      </c>
      <c r="N134" s="107">
        <f t="shared" si="21"/>
        <v>0</v>
      </c>
      <c r="O134" s="107">
        <f t="shared" si="22"/>
        <v>0</v>
      </c>
      <c r="P134" s="107">
        <f t="shared" si="23"/>
        <v>0</v>
      </c>
      <c r="Q134" s="107">
        <f t="shared" si="24"/>
        <v>0</v>
      </c>
      <c r="R134" s="107">
        <f t="shared" si="25"/>
        <v>0</v>
      </c>
      <c r="S134" s="107">
        <f t="shared" si="26"/>
        <v>0</v>
      </c>
    </row>
    <row r="135" spans="1:19" ht="32.25" customHeight="1">
      <c r="A135" s="89">
        <v>123</v>
      </c>
      <c r="B135" s="100"/>
      <c r="C135" s="100"/>
      <c r="D135" s="100"/>
      <c r="E135" s="100"/>
      <c r="F135" s="100"/>
      <c r="G135" s="101"/>
      <c r="H135" s="90" t="str">
        <f t="shared" si="27"/>
        <v xml:space="preserve"> </v>
      </c>
      <c r="I135" s="91" t="str">
        <f t="shared" si="28"/>
        <v xml:space="preserve"> </v>
      </c>
      <c r="J135" s="80" t="e">
        <f t="shared" si="17"/>
        <v>#N/A</v>
      </c>
      <c r="K135" s="17" t="e">
        <f t="shared" si="18"/>
        <v>#N/A</v>
      </c>
      <c r="L135" s="17" t="e">
        <f t="shared" si="19"/>
        <v>#N/A</v>
      </c>
      <c r="M135" s="16" t="e">
        <f t="shared" si="20"/>
        <v>#N/A</v>
      </c>
      <c r="N135" s="107">
        <f t="shared" si="21"/>
        <v>0</v>
      </c>
      <c r="O135" s="107">
        <f t="shared" si="22"/>
        <v>0</v>
      </c>
      <c r="P135" s="107">
        <f t="shared" si="23"/>
        <v>0</v>
      </c>
      <c r="Q135" s="107">
        <f t="shared" si="24"/>
        <v>0</v>
      </c>
      <c r="R135" s="107">
        <f t="shared" si="25"/>
        <v>0</v>
      </c>
      <c r="S135" s="107">
        <f t="shared" si="26"/>
        <v>0</v>
      </c>
    </row>
    <row r="136" spans="1:19" ht="32.25" customHeight="1">
      <c r="A136" s="89">
        <v>124</v>
      </c>
      <c r="B136" s="100"/>
      <c r="C136" s="100"/>
      <c r="D136" s="100"/>
      <c r="E136" s="100"/>
      <c r="F136" s="100"/>
      <c r="G136" s="101"/>
      <c r="H136" s="90" t="str">
        <f t="shared" si="27"/>
        <v xml:space="preserve"> </v>
      </c>
      <c r="I136" s="91" t="str">
        <f t="shared" si="28"/>
        <v xml:space="preserve"> </v>
      </c>
      <c r="J136" s="80" t="e">
        <f t="shared" si="17"/>
        <v>#N/A</v>
      </c>
      <c r="K136" s="17" t="e">
        <f t="shared" si="18"/>
        <v>#N/A</v>
      </c>
      <c r="L136" s="17" t="e">
        <f t="shared" si="19"/>
        <v>#N/A</v>
      </c>
      <c r="M136" s="16" t="e">
        <f t="shared" si="20"/>
        <v>#N/A</v>
      </c>
      <c r="N136" s="107">
        <f t="shared" si="21"/>
        <v>0</v>
      </c>
      <c r="O136" s="107">
        <f t="shared" si="22"/>
        <v>0</v>
      </c>
      <c r="P136" s="107">
        <f t="shared" si="23"/>
        <v>0</v>
      </c>
      <c r="Q136" s="107">
        <f t="shared" si="24"/>
        <v>0</v>
      </c>
      <c r="R136" s="107">
        <f t="shared" si="25"/>
        <v>0</v>
      </c>
      <c r="S136" s="107">
        <f t="shared" si="26"/>
        <v>0</v>
      </c>
    </row>
    <row r="137" spans="1:19" ht="32.25" customHeight="1">
      <c r="A137" s="89">
        <v>125</v>
      </c>
      <c r="B137" s="100"/>
      <c r="C137" s="100"/>
      <c r="D137" s="100"/>
      <c r="E137" s="100"/>
      <c r="F137" s="100"/>
      <c r="G137" s="101"/>
      <c r="H137" s="90" t="str">
        <f t="shared" si="27"/>
        <v xml:space="preserve"> </v>
      </c>
      <c r="I137" s="91" t="str">
        <f t="shared" si="28"/>
        <v xml:space="preserve"> </v>
      </c>
      <c r="J137" s="80" t="e">
        <f t="shared" si="17"/>
        <v>#N/A</v>
      </c>
      <c r="K137" s="17" t="e">
        <f t="shared" si="18"/>
        <v>#N/A</v>
      </c>
      <c r="L137" s="17" t="e">
        <f t="shared" si="19"/>
        <v>#N/A</v>
      </c>
      <c r="M137" s="16" t="e">
        <f t="shared" si="20"/>
        <v>#N/A</v>
      </c>
      <c r="N137" s="107">
        <f t="shared" si="21"/>
        <v>0</v>
      </c>
      <c r="O137" s="107">
        <f t="shared" si="22"/>
        <v>0</v>
      </c>
      <c r="P137" s="107">
        <f t="shared" si="23"/>
        <v>0</v>
      </c>
      <c r="Q137" s="107">
        <f t="shared" si="24"/>
        <v>0</v>
      </c>
      <c r="R137" s="107">
        <f t="shared" si="25"/>
        <v>0</v>
      </c>
      <c r="S137" s="107">
        <f t="shared" si="26"/>
        <v>0</v>
      </c>
    </row>
    <row r="138" spans="1:19" ht="32.25" customHeight="1">
      <c r="A138" s="89">
        <v>126</v>
      </c>
      <c r="B138" s="100"/>
      <c r="C138" s="100"/>
      <c r="D138" s="100"/>
      <c r="E138" s="100"/>
      <c r="F138" s="100"/>
      <c r="G138" s="101"/>
      <c r="H138" s="90" t="str">
        <f t="shared" si="27"/>
        <v xml:space="preserve"> </v>
      </c>
      <c r="I138" s="91" t="str">
        <f t="shared" si="28"/>
        <v xml:space="preserve"> </v>
      </c>
      <c r="J138" s="80" t="e">
        <f t="shared" si="17"/>
        <v>#N/A</v>
      </c>
      <c r="K138" s="17" t="e">
        <f t="shared" si="18"/>
        <v>#N/A</v>
      </c>
      <c r="L138" s="17" t="e">
        <f t="shared" si="19"/>
        <v>#N/A</v>
      </c>
      <c r="M138" s="16" t="e">
        <f t="shared" si="20"/>
        <v>#N/A</v>
      </c>
      <c r="N138" s="107">
        <f t="shared" si="21"/>
        <v>0</v>
      </c>
      <c r="O138" s="107">
        <f t="shared" si="22"/>
        <v>0</v>
      </c>
      <c r="P138" s="107">
        <f t="shared" si="23"/>
        <v>0</v>
      </c>
      <c r="Q138" s="107">
        <f t="shared" si="24"/>
        <v>0</v>
      </c>
      <c r="R138" s="107">
        <f t="shared" si="25"/>
        <v>0</v>
      </c>
      <c r="S138" s="107">
        <f t="shared" si="26"/>
        <v>0</v>
      </c>
    </row>
    <row r="139" spans="1:19" ht="32.25" customHeight="1">
      <c r="A139" s="89">
        <v>127</v>
      </c>
      <c r="B139" s="100"/>
      <c r="C139" s="100"/>
      <c r="D139" s="100"/>
      <c r="E139" s="100"/>
      <c r="F139" s="100"/>
      <c r="G139" s="101"/>
      <c r="H139" s="90" t="str">
        <f t="shared" si="27"/>
        <v xml:space="preserve"> </v>
      </c>
      <c r="I139" s="91" t="str">
        <f t="shared" si="28"/>
        <v xml:space="preserve"> </v>
      </c>
      <c r="J139" s="80" t="e">
        <f t="shared" si="17"/>
        <v>#N/A</v>
      </c>
      <c r="K139" s="17" t="e">
        <f t="shared" si="18"/>
        <v>#N/A</v>
      </c>
      <c r="L139" s="17" t="e">
        <f t="shared" si="19"/>
        <v>#N/A</v>
      </c>
      <c r="M139" s="16" t="e">
        <f t="shared" si="20"/>
        <v>#N/A</v>
      </c>
      <c r="N139" s="107">
        <f t="shared" si="21"/>
        <v>0</v>
      </c>
      <c r="O139" s="107">
        <f t="shared" si="22"/>
        <v>0</v>
      </c>
      <c r="P139" s="107">
        <f t="shared" si="23"/>
        <v>0</v>
      </c>
      <c r="Q139" s="107">
        <f t="shared" si="24"/>
        <v>0</v>
      </c>
      <c r="R139" s="107">
        <f t="shared" si="25"/>
        <v>0</v>
      </c>
      <c r="S139" s="107">
        <f t="shared" si="26"/>
        <v>0</v>
      </c>
    </row>
    <row r="140" spans="1:19" ht="32.25" customHeight="1">
      <c r="A140" s="89">
        <v>128</v>
      </c>
      <c r="B140" s="100"/>
      <c r="C140" s="100"/>
      <c r="D140" s="100"/>
      <c r="E140" s="100"/>
      <c r="F140" s="100"/>
      <c r="G140" s="101"/>
      <c r="H140" s="90" t="str">
        <f t="shared" si="27"/>
        <v xml:space="preserve"> </v>
      </c>
      <c r="I140" s="91" t="str">
        <f t="shared" si="28"/>
        <v xml:space="preserve"> </v>
      </c>
      <c r="J140" s="80" t="e">
        <f t="shared" si="17"/>
        <v>#N/A</v>
      </c>
      <c r="K140" s="17" t="e">
        <f t="shared" si="18"/>
        <v>#N/A</v>
      </c>
      <c r="L140" s="17" t="e">
        <f t="shared" si="19"/>
        <v>#N/A</v>
      </c>
      <c r="M140" s="16" t="e">
        <f t="shared" si="20"/>
        <v>#N/A</v>
      </c>
      <c r="N140" s="107">
        <f t="shared" si="21"/>
        <v>0</v>
      </c>
      <c r="O140" s="107">
        <f t="shared" si="22"/>
        <v>0</v>
      </c>
      <c r="P140" s="107">
        <f t="shared" si="23"/>
        <v>0</v>
      </c>
      <c r="Q140" s="107">
        <f t="shared" si="24"/>
        <v>0</v>
      </c>
      <c r="R140" s="107">
        <f t="shared" si="25"/>
        <v>0</v>
      </c>
      <c r="S140" s="107">
        <f t="shared" si="26"/>
        <v>0</v>
      </c>
    </row>
    <row r="141" spans="1:19" ht="32.25" customHeight="1">
      <c r="A141" s="89">
        <v>129</v>
      </c>
      <c r="B141" s="100"/>
      <c r="C141" s="100"/>
      <c r="D141" s="100"/>
      <c r="E141" s="100"/>
      <c r="F141" s="100"/>
      <c r="G141" s="101"/>
      <c r="H141" s="90" t="str">
        <f t="shared" si="27"/>
        <v xml:space="preserve"> </v>
      </c>
      <c r="I141" s="91" t="str">
        <f t="shared" si="28"/>
        <v xml:space="preserve"> </v>
      </c>
      <c r="J141" s="80" t="e">
        <f t="shared" si="17"/>
        <v>#N/A</v>
      </c>
      <c r="K141" s="17" t="e">
        <f t="shared" si="18"/>
        <v>#N/A</v>
      </c>
      <c r="L141" s="17" t="e">
        <f t="shared" si="19"/>
        <v>#N/A</v>
      </c>
      <c r="M141" s="16" t="e">
        <f t="shared" si="20"/>
        <v>#N/A</v>
      </c>
      <c r="N141" s="107">
        <f t="shared" si="21"/>
        <v>0</v>
      </c>
      <c r="O141" s="107">
        <f t="shared" si="22"/>
        <v>0</v>
      </c>
      <c r="P141" s="107">
        <f t="shared" si="23"/>
        <v>0</v>
      </c>
      <c r="Q141" s="107">
        <f t="shared" si="24"/>
        <v>0</v>
      </c>
      <c r="R141" s="107">
        <f t="shared" si="25"/>
        <v>0</v>
      </c>
      <c r="S141" s="107">
        <f t="shared" si="26"/>
        <v>0</v>
      </c>
    </row>
    <row r="142" spans="1:19" ht="32.25" customHeight="1">
      <c r="A142" s="89">
        <v>130</v>
      </c>
      <c r="B142" s="100"/>
      <c r="C142" s="100"/>
      <c r="D142" s="100"/>
      <c r="E142" s="100"/>
      <c r="F142" s="100"/>
      <c r="G142" s="101"/>
      <c r="H142" s="90" t="str">
        <f t="shared" si="27"/>
        <v xml:space="preserve"> </v>
      </c>
      <c r="I142" s="91" t="str">
        <f t="shared" si="28"/>
        <v xml:space="preserve"> </v>
      </c>
      <c r="J142" s="80" t="e">
        <f t="shared" ref="J142:J205" si="29">INDEX($T$37:$U$38,MATCH(D142,$U$37:$U$38,0),1)</f>
        <v>#N/A</v>
      </c>
      <c r="K142" s="17" t="e">
        <f t="shared" ref="K142:K205" si="30">INDEX($T$41:$U$49,MATCH(E142,$U$41:$U$49,0),1)</f>
        <v>#N/A</v>
      </c>
      <c r="L142" s="17" t="e">
        <f t="shared" ref="L142:L205" si="31">INDEX($T$52:$U$55,MATCH(F142,$U$52:$U$55,0),1)</f>
        <v>#N/A</v>
      </c>
      <c r="M142" s="16" t="e">
        <f t="shared" ref="M142:M205" si="32">INDEX($T$58:$U$65,MATCH(G142,$U$58:$U$65,0),1)</f>
        <v>#N/A</v>
      </c>
      <c r="N142" s="107">
        <f t="shared" ref="N142:N205" si="33">IF(H142=" ",0,IF(C142=$U$69,IF(M142=1,1,0),IF(M142=1,"R",0)))</f>
        <v>0</v>
      </c>
      <c r="O142" s="107">
        <f t="shared" ref="O142:O205" si="34">IF(H142=" ",0,IF(M142&gt;1,1,0))</f>
        <v>0</v>
      </c>
      <c r="P142" s="107">
        <f t="shared" ref="P142:P205" si="35">IF(H142=" ",0,IF(M142&lt;4,IF(M142=1,IF(C142=$U$69,1,"R"),1),0) )</f>
        <v>0</v>
      </c>
      <c r="Q142" s="107">
        <f t="shared" ref="Q142:Q205" si="36">IF(H142=" ",0,IF(M142=4,1,0))</f>
        <v>0</v>
      </c>
      <c r="R142" s="107">
        <f t="shared" ref="R142:R205" si="37">IF(H142=" ",0,IF(M142&gt;2,1,0))</f>
        <v>0</v>
      </c>
      <c r="S142" s="107">
        <f t="shared" ref="S142:S205" si="38">IF(H142=" ",0,IF(M142=4,1,0))</f>
        <v>0</v>
      </c>
    </row>
    <row r="143" spans="1:19" ht="32.25" customHeight="1">
      <c r="A143" s="89">
        <v>131</v>
      </c>
      <c r="B143" s="100"/>
      <c r="C143" s="100"/>
      <c r="D143" s="100"/>
      <c r="E143" s="100"/>
      <c r="F143" s="100"/>
      <c r="G143" s="101"/>
      <c r="H143" s="90" t="str">
        <f t="shared" si="27"/>
        <v xml:space="preserve"> </v>
      </c>
      <c r="I143" s="91" t="str">
        <f t="shared" si="28"/>
        <v xml:space="preserve"> </v>
      </c>
      <c r="J143" s="80" t="e">
        <f t="shared" si="29"/>
        <v>#N/A</v>
      </c>
      <c r="K143" s="17" t="e">
        <f t="shared" si="30"/>
        <v>#N/A</v>
      </c>
      <c r="L143" s="17" t="e">
        <f t="shared" si="31"/>
        <v>#N/A</v>
      </c>
      <c r="M143" s="16" t="e">
        <f t="shared" si="32"/>
        <v>#N/A</v>
      </c>
      <c r="N143" s="107">
        <f t="shared" si="33"/>
        <v>0</v>
      </c>
      <c r="O143" s="107">
        <f t="shared" si="34"/>
        <v>0</v>
      </c>
      <c r="P143" s="107">
        <f t="shared" si="35"/>
        <v>0</v>
      </c>
      <c r="Q143" s="107">
        <f t="shared" si="36"/>
        <v>0</v>
      </c>
      <c r="R143" s="107">
        <f t="shared" si="37"/>
        <v>0</v>
      </c>
      <c r="S143" s="107">
        <f t="shared" si="38"/>
        <v>0</v>
      </c>
    </row>
    <row r="144" spans="1:19" ht="32.25" customHeight="1">
      <c r="A144" s="89">
        <v>132</v>
      </c>
      <c r="B144" s="100"/>
      <c r="C144" s="100"/>
      <c r="D144" s="100"/>
      <c r="E144" s="100"/>
      <c r="F144" s="100"/>
      <c r="G144" s="101"/>
      <c r="H144" s="90" t="str">
        <f t="shared" si="27"/>
        <v xml:space="preserve"> </v>
      </c>
      <c r="I144" s="91" t="str">
        <f t="shared" si="28"/>
        <v xml:space="preserve"> </v>
      </c>
      <c r="J144" s="80" t="e">
        <f t="shared" si="29"/>
        <v>#N/A</v>
      </c>
      <c r="K144" s="17" t="e">
        <f t="shared" si="30"/>
        <v>#N/A</v>
      </c>
      <c r="L144" s="17" t="e">
        <f t="shared" si="31"/>
        <v>#N/A</v>
      </c>
      <c r="M144" s="16" t="e">
        <f t="shared" si="32"/>
        <v>#N/A</v>
      </c>
      <c r="N144" s="107">
        <f t="shared" si="33"/>
        <v>0</v>
      </c>
      <c r="O144" s="107">
        <f t="shared" si="34"/>
        <v>0</v>
      </c>
      <c r="P144" s="107">
        <f t="shared" si="35"/>
        <v>0</v>
      </c>
      <c r="Q144" s="107">
        <f t="shared" si="36"/>
        <v>0</v>
      </c>
      <c r="R144" s="107">
        <f t="shared" si="37"/>
        <v>0</v>
      </c>
      <c r="S144" s="107">
        <f t="shared" si="38"/>
        <v>0</v>
      </c>
    </row>
    <row r="145" spans="1:19" ht="32.25" customHeight="1">
      <c r="A145" s="89">
        <v>133</v>
      </c>
      <c r="B145" s="100"/>
      <c r="C145" s="100"/>
      <c r="D145" s="100"/>
      <c r="E145" s="100"/>
      <c r="F145" s="100"/>
      <c r="G145" s="101"/>
      <c r="H145" s="90" t="str">
        <f t="shared" si="27"/>
        <v xml:space="preserve"> </v>
      </c>
      <c r="I145" s="91" t="str">
        <f t="shared" si="28"/>
        <v xml:space="preserve"> </v>
      </c>
      <c r="J145" s="80" t="e">
        <f t="shared" si="29"/>
        <v>#N/A</v>
      </c>
      <c r="K145" s="17" t="e">
        <f t="shared" si="30"/>
        <v>#N/A</v>
      </c>
      <c r="L145" s="17" t="e">
        <f t="shared" si="31"/>
        <v>#N/A</v>
      </c>
      <c r="M145" s="16" t="e">
        <f t="shared" si="32"/>
        <v>#N/A</v>
      </c>
      <c r="N145" s="107">
        <f t="shared" si="33"/>
        <v>0</v>
      </c>
      <c r="O145" s="107">
        <f t="shared" si="34"/>
        <v>0</v>
      </c>
      <c r="P145" s="107">
        <f t="shared" si="35"/>
        <v>0</v>
      </c>
      <c r="Q145" s="107">
        <f t="shared" si="36"/>
        <v>0</v>
      </c>
      <c r="R145" s="107">
        <f t="shared" si="37"/>
        <v>0</v>
      </c>
      <c r="S145" s="107">
        <f t="shared" si="38"/>
        <v>0</v>
      </c>
    </row>
    <row r="146" spans="1:19" ht="32.25" customHeight="1">
      <c r="A146" s="89">
        <v>134</v>
      </c>
      <c r="B146" s="100"/>
      <c r="C146" s="100"/>
      <c r="D146" s="100"/>
      <c r="E146" s="100"/>
      <c r="F146" s="100"/>
      <c r="G146" s="101"/>
      <c r="H146" s="90" t="str">
        <f t="shared" si="27"/>
        <v xml:space="preserve"> </v>
      </c>
      <c r="I146" s="91" t="str">
        <f t="shared" si="28"/>
        <v xml:space="preserve"> </v>
      </c>
      <c r="J146" s="80" t="e">
        <f t="shared" si="29"/>
        <v>#N/A</v>
      </c>
      <c r="K146" s="17" t="e">
        <f t="shared" si="30"/>
        <v>#N/A</v>
      </c>
      <c r="L146" s="17" t="e">
        <f t="shared" si="31"/>
        <v>#N/A</v>
      </c>
      <c r="M146" s="16" t="e">
        <f t="shared" si="32"/>
        <v>#N/A</v>
      </c>
      <c r="N146" s="107">
        <f t="shared" si="33"/>
        <v>0</v>
      </c>
      <c r="O146" s="107">
        <f t="shared" si="34"/>
        <v>0</v>
      </c>
      <c r="P146" s="107">
        <f t="shared" si="35"/>
        <v>0</v>
      </c>
      <c r="Q146" s="107">
        <f t="shared" si="36"/>
        <v>0</v>
      </c>
      <c r="R146" s="107">
        <f t="shared" si="37"/>
        <v>0</v>
      </c>
      <c r="S146" s="107">
        <f t="shared" si="38"/>
        <v>0</v>
      </c>
    </row>
    <row r="147" spans="1:19" ht="32.25" customHeight="1">
      <c r="A147" s="89">
        <v>135</v>
      </c>
      <c r="B147" s="100"/>
      <c r="C147" s="100"/>
      <c r="D147" s="100"/>
      <c r="E147" s="100"/>
      <c r="F147" s="100"/>
      <c r="G147" s="101"/>
      <c r="H147" s="90" t="str">
        <f t="shared" si="27"/>
        <v xml:space="preserve"> </v>
      </c>
      <c r="I147" s="91" t="str">
        <f t="shared" si="28"/>
        <v xml:space="preserve"> </v>
      </c>
      <c r="J147" s="80" t="e">
        <f t="shared" si="29"/>
        <v>#N/A</v>
      </c>
      <c r="K147" s="17" t="e">
        <f t="shared" si="30"/>
        <v>#N/A</v>
      </c>
      <c r="L147" s="17" t="e">
        <f t="shared" si="31"/>
        <v>#N/A</v>
      </c>
      <c r="M147" s="16" t="e">
        <f t="shared" si="32"/>
        <v>#N/A</v>
      </c>
      <c r="N147" s="107">
        <f t="shared" si="33"/>
        <v>0</v>
      </c>
      <c r="O147" s="107">
        <f t="shared" si="34"/>
        <v>0</v>
      </c>
      <c r="P147" s="107">
        <f t="shared" si="35"/>
        <v>0</v>
      </c>
      <c r="Q147" s="107">
        <f t="shared" si="36"/>
        <v>0</v>
      </c>
      <c r="R147" s="107">
        <f t="shared" si="37"/>
        <v>0</v>
      </c>
      <c r="S147" s="107">
        <f t="shared" si="38"/>
        <v>0</v>
      </c>
    </row>
    <row r="148" spans="1:19" ht="32.25" customHeight="1">
      <c r="A148" s="89">
        <v>136</v>
      </c>
      <c r="B148" s="100"/>
      <c r="C148" s="100"/>
      <c r="D148" s="100"/>
      <c r="E148" s="100"/>
      <c r="F148" s="100"/>
      <c r="G148" s="101"/>
      <c r="H148" s="90" t="str">
        <f t="shared" si="27"/>
        <v xml:space="preserve"> </v>
      </c>
      <c r="I148" s="91" t="str">
        <f t="shared" si="28"/>
        <v xml:space="preserve"> </v>
      </c>
      <c r="J148" s="80" t="e">
        <f t="shared" si="29"/>
        <v>#N/A</v>
      </c>
      <c r="K148" s="17" t="e">
        <f t="shared" si="30"/>
        <v>#N/A</v>
      </c>
      <c r="L148" s="17" t="e">
        <f t="shared" si="31"/>
        <v>#N/A</v>
      </c>
      <c r="M148" s="16" t="e">
        <f t="shared" si="32"/>
        <v>#N/A</v>
      </c>
      <c r="N148" s="107">
        <f t="shared" si="33"/>
        <v>0</v>
      </c>
      <c r="O148" s="107">
        <f t="shared" si="34"/>
        <v>0</v>
      </c>
      <c r="P148" s="107">
        <f t="shared" si="35"/>
        <v>0</v>
      </c>
      <c r="Q148" s="107">
        <f t="shared" si="36"/>
        <v>0</v>
      </c>
      <c r="R148" s="107">
        <f t="shared" si="37"/>
        <v>0</v>
      </c>
      <c r="S148" s="107">
        <f t="shared" si="38"/>
        <v>0</v>
      </c>
    </row>
    <row r="149" spans="1:19" ht="32.25" customHeight="1">
      <c r="A149" s="89">
        <v>137</v>
      </c>
      <c r="B149" s="100"/>
      <c r="C149" s="100"/>
      <c r="D149" s="100"/>
      <c r="E149" s="100"/>
      <c r="F149" s="100"/>
      <c r="G149" s="101"/>
      <c r="H149" s="90" t="str">
        <f t="shared" si="27"/>
        <v xml:space="preserve"> </v>
      </c>
      <c r="I149" s="91" t="str">
        <f t="shared" si="28"/>
        <v xml:space="preserve"> </v>
      </c>
      <c r="J149" s="80" t="e">
        <f t="shared" si="29"/>
        <v>#N/A</v>
      </c>
      <c r="K149" s="17" t="e">
        <f t="shared" si="30"/>
        <v>#N/A</v>
      </c>
      <c r="L149" s="17" t="e">
        <f t="shared" si="31"/>
        <v>#N/A</v>
      </c>
      <c r="M149" s="16" t="e">
        <f t="shared" si="32"/>
        <v>#N/A</v>
      </c>
      <c r="N149" s="107">
        <f t="shared" si="33"/>
        <v>0</v>
      </c>
      <c r="O149" s="107">
        <f t="shared" si="34"/>
        <v>0</v>
      </c>
      <c r="P149" s="107">
        <f t="shared" si="35"/>
        <v>0</v>
      </c>
      <c r="Q149" s="107">
        <f t="shared" si="36"/>
        <v>0</v>
      </c>
      <c r="R149" s="107">
        <f t="shared" si="37"/>
        <v>0</v>
      </c>
      <c r="S149" s="107">
        <f t="shared" si="38"/>
        <v>0</v>
      </c>
    </row>
    <row r="150" spans="1:19" ht="32.25" customHeight="1">
      <c r="A150" s="89">
        <v>138</v>
      </c>
      <c r="B150" s="100"/>
      <c r="C150" s="100"/>
      <c r="D150" s="100"/>
      <c r="E150" s="100"/>
      <c r="F150" s="100"/>
      <c r="G150" s="101"/>
      <c r="H150" s="90" t="str">
        <f t="shared" si="27"/>
        <v xml:space="preserve"> </v>
      </c>
      <c r="I150" s="91" t="str">
        <f t="shared" si="28"/>
        <v xml:space="preserve"> </v>
      </c>
      <c r="J150" s="80" t="e">
        <f t="shared" si="29"/>
        <v>#N/A</v>
      </c>
      <c r="K150" s="17" t="e">
        <f t="shared" si="30"/>
        <v>#N/A</v>
      </c>
      <c r="L150" s="17" t="e">
        <f t="shared" si="31"/>
        <v>#N/A</v>
      </c>
      <c r="M150" s="16" t="e">
        <f t="shared" si="32"/>
        <v>#N/A</v>
      </c>
      <c r="N150" s="107">
        <f t="shared" si="33"/>
        <v>0</v>
      </c>
      <c r="O150" s="107">
        <f t="shared" si="34"/>
        <v>0</v>
      </c>
      <c r="P150" s="107">
        <f t="shared" si="35"/>
        <v>0</v>
      </c>
      <c r="Q150" s="107">
        <f t="shared" si="36"/>
        <v>0</v>
      </c>
      <c r="R150" s="107">
        <f t="shared" si="37"/>
        <v>0</v>
      </c>
      <c r="S150" s="107">
        <f t="shared" si="38"/>
        <v>0</v>
      </c>
    </row>
    <row r="151" spans="1:19" ht="32.25" customHeight="1">
      <c r="A151" s="89">
        <v>139</v>
      </c>
      <c r="B151" s="100"/>
      <c r="C151" s="100"/>
      <c r="D151" s="100"/>
      <c r="E151" s="100"/>
      <c r="F151" s="100"/>
      <c r="G151" s="101"/>
      <c r="H151" s="90" t="str">
        <f t="shared" si="27"/>
        <v xml:space="preserve"> </v>
      </c>
      <c r="I151" s="91" t="str">
        <f t="shared" si="28"/>
        <v xml:space="preserve"> </v>
      </c>
      <c r="J151" s="80" t="e">
        <f t="shared" si="29"/>
        <v>#N/A</v>
      </c>
      <c r="K151" s="17" t="e">
        <f t="shared" si="30"/>
        <v>#N/A</v>
      </c>
      <c r="L151" s="17" t="e">
        <f t="shared" si="31"/>
        <v>#N/A</v>
      </c>
      <c r="M151" s="16" t="e">
        <f t="shared" si="32"/>
        <v>#N/A</v>
      </c>
      <c r="N151" s="107">
        <f t="shared" si="33"/>
        <v>0</v>
      </c>
      <c r="O151" s="107">
        <f t="shared" si="34"/>
        <v>0</v>
      </c>
      <c r="P151" s="107">
        <f t="shared" si="35"/>
        <v>0</v>
      </c>
      <c r="Q151" s="107">
        <f t="shared" si="36"/>
        <v>0</v>
      </c>
      <c r="R151" s="107">
        <f t="shared" si="37"/>
        <v>0</v>
      </c>
      <c r="S151" s="107">
        <f t="shared" si="38"/>
        <v>0</v>
      </c>
    </row>
    <row r="152" spans="1:19" ht="32.25" customHeight="1">
      <c r="A152" s="89">
        <v>140</v>
      </c>
      <c r="B152" s="100"/>
      <c r="C152" s="100"/>
      <c r="D152" s="100"/>
      <c r="E152" s="100"/>
      <c r="F152" s="100"/>
      <c r="G152" s="101"/>
      <c r="H152" s="90" t="str">
        <f t="shared" si="27"/>
        <v xml:space="preserve"> </v>
      </c>
      <c r="I152" s="91" t="str">
        <f t="shared" si="28"/>
        <v xml:space="preserve"> </v>
      </c>
      <c r="J152" s="80" t="e">
        <f t="shared" si="29"/>
        <v>#N/A</v>
      </c>
      <c r="K152" s="17" t="e">
        <f t="shared" si="30"/>
        <v>#N/A</v>
      </c>
      <c r="L152" s="17" t="e">
        <f t="shared" si="31"/>
        <v>#N/A</v>
      </c>
      <c r="M152" s="16" t="e">
        <f t="shared" si="32"/>
        <v>#N/A</v>
      </c>
      <c r="N152" s="107">
        <f t="shared" si="33"/>
        <v>0</v>
      </c>
      <c r="O152" s="107">
        <f t="shared" si="34"/>
        <v>0</v>
      </c>
      <c r="P152" s="107">
        <f t="shared" si="35"/>
        <v>0</v>
      </c>
      <c r="Q152" s="107">
        <f t="shared" si="36"/>
        <v>0</v>
      </c>
      <c r="R152" s="107">
        <f t="shared" si="37"/>
        <v>0</v>
      </c>
      <c r="S152" s="107">
        <f t="shared" si="38"/>
        <v>0</v>
      </c>
    </row>
    <row r="153" spans="1:19" ht="32.25" customHeight="1">
      <c r="A153" s="89">
        <v>141</v>
      </c>
      <c r="B153" s="100"/>
      <c r="C153" s="100"/>
      <c r="D153" s="100"/>
      <c r="E153" s="100"/>
      <c r="F153" s="100"/>
      <c r="G153" s="101"/>
      <c r="H153" s="90" t="str">
        <f t="shared" si="27"/>
        <v xml:space="preserve"> </v>
      </c>
      <c r="I153" s="91" t="str">
        <f t="shared" si="28"/>
        <v xml:space="preserve"> </v>
      </c>
      <c r="J153" s="80" t="e">
        <f t="shared" si="29"/>
        <v>#N/A</v>
      </c>
      <c r="K153" s="17" t="e">
        <f t="shared" si="30"/>
        <v>#N/A</v>
      </c>
      <c r="L153" s="17" t="e">
        <f t="shared" si="31"/>
        <v>#N/A</v>
      </c>
      <c r="M153" s="16" t="e">
        <f t="shared" si="32"/>
        <v>#N/A</v>
      </c>
      <c r="N153" s="107">
        <f t="shared" si="33"/>
        <v>0</v>
      </c>
      <c r="O153" s="107">
        <f t="shared" si="34"/>
        <v>0</v>
      </c>
      <c r="P153" s="107">
        <f t="shared" si="35"/>
        <v>0</v>
      </c>
      <c r="Q153" s="107">
        <f t="shared" si="36"/>
        <v>0</v>
      </c>
      <c r="R153" s="107">
        <f t="shared" si="37"/>
        <v>0</v>
      </c>
      <c r="S153" s="107">
        <f t="shared" si="38"/>
        <v>0</v>
      </c>
    </row>
    <row r="154" spans="1:19" ht="32.25" customHeight="1">
      <c r="A154" s="89">
        <v>142</v>
      </c>
      <c r="B154" s="100"/>
      <c r="C154" s="100"/>
      <c r="D154" s="100"/>
      <c r="E154" s="100"/>
      <c r="F154" s="100"/>
      <c r="G154" s="101"/>
      <c r="H154" s="90" t="str">
        <f t="shared" si="27"/>
        <v xml:space="preserve"> </v>
      </c>
      <c r="I154" s="91" t="str">
        <f t="shared" si="28"/>
        <v xml:space="preserve"> </v>
      </c>
      <c r="J154" s="80" t="e">
        <f t="shared" si="29"/>
        <v>#N/A</v>
      </c>
      <c r="K154" s="17" t="e">
        <f t="shared" si="30"/>
        <v>#N/A</v>
      </c>
      <c r="L154" s="17" t="e">
        <f t="shared" si="31"/>
        <v>#N/A</v>
      </c>
      <c r="M154" s="16" t="e">
        <f t="shared" si="32"/>
        <v>#N/A</v>
      </c>
      <c r="N154" s="107">
        <f t="shared" si="33"/>
        <v>0</v>
      </c>
      <c r="O154" s="107">
        <f t="shared" si="34"/>
        <v>0</v>
      </c>
      <c r="P154" s="107">
        <f t="shared" si="35"/>
        <v>0</v>
      </c>
      <c r="Q154" s="107">
        <f t="shared" si="36"/>
        <v>0</v>
      </c>
      <c r="R154" s="107">
        <f t="shared" si="37"/>
        <v>0</v>
      </c>
      <c r="S154" s="107">
        <f t="shared" si="38"/>
        <v>0</v>
      </c>
    </row>
    <row r="155" spans="1:19" ht="32.25" customHeight="1">
      <c r="A155" s="89">
        <v>143</v>
      </c>
      <c r="B155" s="100"/>
      <c r="C155" s="100"/>
      <c r="D155" s="100"/>
      <c r="E155" s="100"/>
      <c r="F155" s="100"/>
      <c r="G155" s="101"/>
      <c r="H155" s="90" t="str">
        <f t="shared" si="27"/>
        <v xml:space="preserve"> </v>
      </c>
      <c r="I155" s="91" t="str">
        <f t="shared" si="28"/>
        <v xml:space="preserve"> </v>
      </c>
      <c r="J155" s="80" t="e">
        <f t="shared" si="29"/>
        <v>#N/A</v>
      </c>
      <c r="K155" s="17" t="e">
        <f t="shared" si="30"/>
        <v>#N/A</v>
      </c>
      <c r="L155" s="17" t="e">
        <f t="shared" si="31"/>
        <v>#N/A</v>
      </c>
      <c r="M155" s="16" t="e">
        <f t="shared" si="32"/>
        <v>#N/A</v>
      </c>
      <c r="N155" s="107">
        <f t="shared" si="33"/>
        <v>0</v>
      </c>
      <c r="O155" s="107">
        <f t="shared" si="34"/>
        <v>0</v>
      </c>
      <c r="P155" s="107">
        <f t="shared" si="35"/>
        <v>0</v>
      </c>
      <c r="Q155" s="107">
        <f t="shared" si="36"/>
        <v>0</v>
      </c>
      <c r="R155" s="107">
        <f t="shared" si="37"/>
        <v>0</v>
      </c>
      <c r="S155" s="107">
        <f t="shared" si="38"/>
        <v>0</v>
      </c>
    </row>
    <row r="156" spans="1:19" ht="32.25" customHeight="1">
      <c r="A156" s="89">
        <v>144</v>
      </c>
      <c r="B156" s="100"/>
      <c r="C156" s="100"/>
      <c r="D156" s="100"/>
      <c r="E156" s="100"/>
      <c r="F156" s="100"/>
      <c r="G156" s="101"/>
      <c r="H156" s="90" t="str">
        <f t="shared" si="27"/>
        <v xml:space="preserve"> </v>
      </c>
      <c r="I156" s="91" t="str">
        <f t="shared" si="28"/>
        <v xml:space="preserve"> </v>
      </c>
      <c r="J156" s="80" t="e">
        <f t="shared" si="29"/>
        <v>#N/A</v>
      </c>
      <c r="K156" s="17" t="e">
        <f t="shared" si="30"/>
        <v>#N/A</v>
      </c>
      <c r="L156" s="17" t="e">
        <f t="shared" si="31"/>
        <v>#N/A</v>
      </c>
      <c r="M156" s="16" t="e">
        <f t="shared" si="32"/>
        <v>#N/A</v>
      </c>
      <c r="N156" s="107">
        <f t="shared" si="33"/>
        <v>0</v>
      </c>
      <c r="O156" s="107">
        <f t="shared" si="34"/>
        <v>0</v>
      </c>
      <c r="P156" s="107">
        <f t="shared" si="35"/>
        <v>0</v>
      </c>
      <c r="Q156" s="107">
        <f t="shared" si="36"/>
        <v>0</v>
      </c>
      <c r="R156" s="107">
        <f t="shared" si="37"/>
        <v>0</v>
      </c>
      <c r="S156" s="107">
        <f t="shared" si="38"/>
        <v>0</v>
      </c>
    </row>
    <row r="157" spans="1:19" ht="32.25" customHeight="1">
      <c r="A157" s="89">
        <v>145</v>
      </c>
      <c r="B157" s="100"/>
      <c r="C157" s="100"/>
      <c r="D157" s="100"/>
      <c r="E157" s="100"/>
      <c r="F157" s="100"/>
      <c r="G157" s="101"/>
      <c r="H157" s="90" t="str">
        <f t="shared" si="27"/>
        <v xml:space="preserve"> </v>
      </c>
      <c r="I157" s="91" t="str">
        <f t="shared" si="28"/>
        <v xml:space="preserve"> </v>
      </c>
      <c r="J157" s="80" t="e">
        <f t="shared" si="29"/>
        <v>#N/A</v>
      </c>
      <c r="K157" s="17" t="e">
        <f t="shared" si="30"/>
        <v>#N/A</v>
      </c>
      <c r="L157" s="17" t="e">
        <f t="shared" si="31"/>
        <v>#N/A</v>
      </c>
      <c r="M157" s="16" t="e">
        <f t="shared" si="32"/>
        <v>#N/A</v>
      </c>
      <c r="N157" s="107">
        <f t="shared" si="33"/>
        <v>0</v>
      </c>
      <c r="O157" s="107">
        <f t="shared" si="34"/>
        <v>0</v>
      </c>
      <c r="P157" s="107">
        <f t="shared" si="35"/>
        <v>0</v>
      </c>
      <c r="Q157" s="107">
        <f t="shared" si="36"/>
        <v>0</v>
      </c>
      <c r="R157" s="107">
        <f t="shared" si="37"/>
        <v>0</v>
      </c>
      <c r="S157" s="107">
        <f t="shared" si="38"/>
        <v>0</v>
      </c>
    </row>
    <row r="158" spans="1:19" ht="32.25" customHeight="1">
      <c r="A158" s="89">
        <v>146</v>
      </c>
      <c r="B158" s="100"/>
      <c r="C158" s="100"/>
      <c r="D158" s="100"/>
      <c r="E158" s="100"/>
      <c r="F158" s="100"/>
      <c r="G158" s="101"/>
      <c r="H158" s="90" t="str">
        <f t="shared" si="27"/>
        <v xml:space="preserve"> </v>
      </c>
      <c r="I158" s="91" t="str">
        <f t="shared" si="28"/>
        <v xml:space="preserve"> </v>
      </c>
      <c r="J158" s="80" t="e">
        <f t="shared" si="29"/>
        <v>#N/A</v>
      </c>
      <c r="K158" s="17" t="e">
        <f t="shared" si="30"/>
        <v>#N/A</v>
      </c>
      <c r="L158" s="17" t="e">
        <f t="shared" si="31"/>
        <v>#N/A</v>
      </c>
      <c r="M158" s="16" t="e">
        <f t="shared" si="32"/>
        <v>#N/A</v>
      </c>
      <c r="N158" s="107">
        <f t="shared" si="33"/>
        <v>0</v>
      </c>
      <c r="O158" s="107">
        <f t="shared" si="34"/>
        <v>0</v>
      </c>
      <c r="P158" s="107">
        <f t="shared" si="35"/>
        <v>0</v>
      </c>
      <c r="Q158" s="107">
        <f t="shared" si="36"/>
        <v>0</v>
      </c>
      <c r="R158" s="107">
        <f t="shared" si="37"/>
        <v>0</v>
      </c>
      <c r="S158" s="107">
        <f t="shared" si="38"/>
        <v>0</v>
      </c>
    </row>
    <row r="159" spans="1:19" ht="32.25" customHeight="1">
      <c r="A159" s="89">
        <v>147</v>
      </c>
      <c r="B159" s="100"/>
      <c r="C159" s="100"/>
      <c r="D159" s="100"/>
      <c r="E159" s="100"/>
      <c r="F159" s="100"/>
      <c r="G159" s="101"/>
      <c r="H159" s="90" t="str">
        <f t="shared" si="27"/>
        <v xml:space="preserve"> </v>
      </c>
      <c r="I159" s="91" t="str">
        <f t="shared" si="28"/>
        <v xml:space="preserve"> </v>
      </c>
      <c r="J159" s="80" t="e">
        <f t="shared" si="29"/>
        <v>#N/A</v>
      </c>
      <c r="K159" s="17" t="e">
        <f t="shared" si="30"/>
        <v>#N/A</v>
      </c>
      <c r="L159" s="17" t="e">
        <f t="shared" si="31"/>
        <v>#N/A</v>
      </c>
      <c r="M159" s="16" t="e">
        <f t="shared" si="32"/>
        <v>#N/A</v>
      </c>
      <c r="N159" s="107">
        <f t="shared" si="33"/>
        <v>0</v>
      </c>
      <c r="O159" s="107">
        <f t="shared" si="34"/>
        <v>0</v>
      </c>
      <c r="P159" s="107">
        <f t="shared" si="35"/>
        <v>0</v>
      </c>
      <c r="Q159" s="107">
        <f t="shared" si="36"/>
        <v>0</v>
      </c>
      <c r="R159" s="107">
        <f t="shared" si="37"/>
        <v>0</v>
      </c>
      <c r="S159" s="107">
        <f t="shared" si="38"/>
        <v>0</v>
      </c>
    </row>
    <row r="160" spans="1:19" ht="32.25" customHeight="1">
      <c r="A160" s="89">
        <v>148</v>
      </c>
      <c r="B160" s="100"/>
      <c r="C160" s="100"/>
      <c r="D160" s="100"/>
      <c r="E160" s="100"/>
      <c r="F160" s="100"/>
      <c r="G160" s="101"/>
      <c r="H160" s="90" t="str">
        <f t="shared" si="27"/>
        <v xml:space="preserve"> </v>
      </c>
      <c r="I160" s="91" t="str">
        <f t="shared" si="28"/>
        <v xml:space="preserve"> </v>
      </c>
      <c r="J160" s="80" t="e">
        <f t="shared" si="29"/>
        <v>#N/A</v>
      </c>
      <c r="K160" s="17" t="e">
        <f t="shared" si="30"/>
        <v>#N/A</v>
      </c>
      <c r="L160" s="17" t="e">
        <f t="shared" si="31"/>
        <v>#N/A</v>
      </c>
      <c r="M160" s="16" t="e">
        <f t="shared" si="32"/>
        <v>#N/A</v>
      </c>
      <c r="N160" s="107">
        <f t="shared" si="33"/>
        <v>0</v>
      </c>
      <c r="O160" s="107">
        <f t="shared" si="34"/>
        <v>0</v>
      </c>
      <c r="P160" s="107">
        <f t="shared" si="35"/>
        <v>0</v>
      </c>
      <c r="Q160" s="107">
        <f t="shared" si="36"/>
        <v>0</v>
      </c>
      <c r="R160" s="107">
        <f t="shared" si="37"/>
        <v>0</v>
      </c>
      <c r="S160" s="107">
        <f t="shared" si="38"/>
        <v>0</v>
      </c>
    </row>
    <row r="161" spans="1:19" ht="32.25" customHeight="1">
      <c r="A161" s="89">
        <v>149</v>
      </c>
      <c r="B161" s="100"/>
      <c r="C161" s="100"/>
      <c r="D161" s="100"/>
      <c r="E161" s="100"/>
      <c r="F161" s="100"/>
      <c r="G161" s="101"/>
      <c r="H161" s="90" t="str">
        <f t="shared" si="27"/>
        <v xml:space="preserve"> </v>
      </c>
      <c r="I161" s="91" t="str">
        <f t="shared" si="28"/>
        <v xml:space="preserve"> </v>
      </c>
      <c r="J161" s="80" t="e">
        <f t="shared" si="29"/>
        <v>#N/A</v>
      </c>
      <c r="K161" s="17" t="e">
        <f t="shared" si="30"/>
        <v>#N/A</v>
      </c>
      <c r="L161" s="17" t="e">
        <f t="shared" si="31"/>
        <v>#N/A</v>
      </c>
      <c r="M161" s="16" t="e">
        <f t="shared" si="32"/>
        <v>#N/A</v>
      </c>
      <c r="N161" s="107">
        <f t="shared" si="33"/>
        <v>0</v>
      </c>
      <c r="O161" s="107">
        <f t="shared" si="34"/>
        <v>0</v>
      </c>
      <c r="P161" s="107">
        <f t="shared" si="35"/>
        <v>0</v>
      </c>
      <c r="Q161" s="107">
        <f t="shared" si="36"/>
        <v>0</v>
      </c>
      <c r="R161" s="107">
        <f t="shared" si="37"/>
        <v>0</v>
      </c>
      <c r="S161" s="107">
        <f t="shared" si="38"/>
        <v>0</v>
      </c>
    </row>
    <row r="162" spans="1:19" ht="32.25" customHeight="1">
      <c r="A162" s="89">
        <v>150</v>
      </c>
      <c r="B162" s="100"/>
      <c r="C162" s="100"/>
      <c r="D162" s="100"/>
      <c r="E162" s="100"/>
      <c r="F162" s="100"/>
      <c r="G162" s="101"/>
      <c r="H162" s="90" t="str">
        <f t="shared" si="27"/>
        <v xml:space="preserve"> </v>
      </c>
      <c r="I162" s="91" t="str">
        <f t="shared" si="28"/>
        <v xml:space="preserve"> </v>
      </c>
      <c r="J162" s="80" t="e">
        <f t="shared" si="29"/>
        <v>#N/A</v>
      </c>
      <c r="K162" s="17" t="e">
        <f t="shared" si="30"/>
        <v>#N/A</v>
      </c>
      <c r="L162" s="17" t="e">
        <f t="shared" si="31"/>
        <v>#N/A</v>
      </c>
      <c r="M162" s="16" t="e">
        <f t="shared" si="32"/>
        <v>#N/A</v>
      </c>
      <c r="N162" s="107">
        <f t="shared" si="33"/>
        <v>0</v>
      </c>
      <c r="O162" s="107">
        <f t="shared" si="34"/>
        <v>0</v>
      </c>
      <c r="P162" s="107">
        <f t="shared" si="35"/>
        <v>0</v>
      </c>
      <c r="Q162" s="107">
        <f t="shared" si="36"/>
        <v>0</v>
      </c>
      <c r="R162" s="107">
        <f t="shared" si="37"/>
        <v>0</v>
      </c>
      <c r="S162" s="107">
        <f t="shared" si="38"/>
        <v>0</v>
      </c>
    </row>
    <row r="163" spans="1:19" ht="32.25" customHeight="1">
      <c r="A163" s="89">
        <v>151</v>
      </c>
      <c r="B163" s="100"/>
      <c r="C163" s="100"/>
      <c r="D163" s="100"/>
      <c r="E163" s="100"/>
      <c r="F163" s="100"/>
      <c r="G163" s="101"/>
      <c r="H163" s="90" t="str">
        <f t="shared" si="27"/>
        <v xml:space="preserve"> </v>
      </c>
      <c r="I163" s="91" t="str">
        <f t="shared" si="28"/>
        <v xml:space="preserve"> </v>
      </c>
      <c r="J163" s="80" t="e">
        <f t="shared" si="29"/>
        <v>#N/A</v>
      </c>
      <c r="K163" s="17" t="e">
        <f t="shared" si="30"/>
        <v>#N/A</v>
      </c>
      <c r="L163" s="17" t="e">
        <f t="shared" si="31"/>
        <v>#N/A</v>
      </c>
      <c r="M163" s="16" t="e">
        <f t="shared" si="32"/>
        <v>#N/A</v>
      </c>
      <c r="N163" s="107">
        <f t="shared" si="33"/>
        <v>0</v>
      </c>
      <c r="O163" s="107">
        <f t="shared" si="34"/>
        <v>0</v>
      </c>
      <c r="P163" s="107">
        <f t="shared" si="35"/>
        <v>0</v>
      </c>
      <c r="Q163" s="107">
        <f t="shared" si="36"/>
        <v>0</v>
      </c>
      <c r="R163" s="107">
        <f t="shared" si="37"/>
        <v>0</v>
      </c>
      <c r="S163" s="107">
        <f t="shared" si="38"/>
        <v>0</v>
      </c>
    </row>
    <row r="164" spans="1:19" ht="32.25" customHeight="1">
      <c r="A164" s="89">
        <v>152</v>
      </c>
      <c r="B164" s="100"/>
      <c r="C164" s="100"/>
      <c r="D164" s="100"/>
      <c r="E164" s="100"/>
      <c r="F164" s="100"/>
      <c r="G164" s="101"/>
      <c r="H164" s="90" t="str">
        <f t="shared" si="27"/>
        <v xml:space="preserve"> </v>
      </c>
      <c r="I164" s="91" t="str">
        <f t="shared" si="28"/>
        <v xml:space="preserve"> </v>
      </c>
      <c r="J164" s="80" t="e">
        <f t="shared" si="29"/>
        <v>#N/A</v>
      </c>
      <c r="K164" s="17" t="e">
        <f t="shared" si="30"/>
        <v>#N/A</v>
      </c>
      <c r="L164" s="17" t="e">
        <f t="shared" si="31"/>
        <v>#N/A</v>
      </c>
      <c r="M164" s="16" t="e">
        <f t="shared" si="32"/>
        <v>#N/A</v>
      </c>
      <c r="N164" s="107">
        <f t="shared" si="33"/>
        <v>0</v>
      </c>
      <c r="O164" s="107">
        <f t="shared" si="34"/>
        <v>0</v>
      </c>
      <c r="P164" s="107">
        <f t="shared" si="35"/>
        <v>0</v>
      </c>
      <c r="Q164" s="107">
        <f t="shared" si="36"/>
        <v>0</v>
      </c>
      <c r="R164" s="107">
        <f t="shared" si="37"/>
        <v>0</v>
      </c>
      <c r="S164" s="107">
        <f t="shared" si="38"/>
        <v>0</v>
      </c>
    </row>
    <row r="165" spans="1:19" ht="32.25" customHeight="1">
      <c r="A165" s="89">
        <v>153</v>
      </c>
      <c r="B165" s="100"/>
      <c r="C165" s="100"/>
      <c r="D165" s="100"/>
      <c r="E165" s="100"/>
      <c r="F165" s="100"/>
      <c r="G165" s="101"/>
      <c r="H165" s="90" t="str">
        <f t="shared" si="27"/>
        <v xml:space="preserve"> </v>
      </c>
      <c r="I165" s="91" t="str">
        <f t="shared" si="28"/>
        <v xml:space="preserve"> </v>
      </c>
      <c r="J165" s="80" t="e">
        <f t="shared" si="29"/>
        <v>#N/A</v>
      </c>
      <c r="K165" s="17" t="e">
        <f t="shared" si="30"/>
        <v>#N/A</v>
      </c>
      <c r="L165" s="17" t="e">
        <f t="shared" si="31"/>
        <v>#N/A</v>
      </c>
      <c r="M165" s="16" t="e">
        <f t="shared" si="32"/>
        <v>#N/A</v>
      </c>
      <c r="N165" s="107">
        <f t="shared" si="33"/>
        <v>0</v>
      </c>
      <c r="O165" s="107">
        <f t="shared" si="34"/>
        <v>0</v>
      </c>
      <c r="P165" s="107">
        <f t="shared" si="35"/>
        <v>0</v>
      </c>
      <c r="Q165" s="107">
        <f t="shared" si="36"/>
        <v>0</v>
      </c>
      <c r="R165" s="107">
        <f t="shared" si="37"/>
        <v>0</v>
      </c>
      <c r="S165" s="107">
        <f t="shared" si="38"/>
        <v>0</v>
      </c>
    </row>
    <row r="166" spans="1:19" ht="32.25" customHeight="1">
      <c r="A166" s="89">
        <v>154</v>
      </c>
      <c r="B166" s="100"/>
      <c r="C166" s="100"/>
      <c r="D166" s="100"/>
      <c r="E166" s="100"/>
      <c r="F166" s="100"/>
      <c r="G166" s="101"/>
      <c r="H166" s="90" t="str">
        <f t="shared" si="27"/>
        <v xml:space="preserve"> </v>
      </c>
      <c r="I166" s="91" t="str">
        <f t="shared" si="28"/>
        <v xml:space="preserve"> </v>
      </c>
      <c r="J166" s="80" t="e">
        <f t="shared" si="29"/>
        <v>#N/A</v>
      </c>
      <c r="K166" s="17" t="e">
        <f t="shared" si="30"/>
        <v>#N/A</v>
      </c>
      <c r="L166" s="17" t="e">
        <f t="shared" si="31"/>
        <v>#N/A</v>
      </c>
      <c r="M166" s="16" t="e">
        <f t="shared" si="32"/>
        <v>#N/A</v>
      </c>
      <c r="N166" s="107">
        <f t="shared" si="33"/>
        <v>0</v>
      </c>
      <c r="O166" s="107">
        <f t="shared" si="34"/>
        <v>0</v>
      </c>
      <c r="P166" s="107">
        <f t="shared" si="35"/>
        <v>0</v>
      </c>
      <c r="Q166" s="107">
        <f t="shared" si="36"/>
        <v>0</v>
      </c>
      <c r="R166" s="107">
        <f t="shared" si="37"/>
        <v>0</v>
      </c>
      <c r="S166" s="107">
        <f t="shared" si="38"/>
        <v>0</v>
      </c>
    </row>
    <row r="167" spans="1:19" ht="32.25" customHeight="1">
      <c r="A167" s="89">
        <v>155</v>
      </c>
      <c r="B167" s="100"/>
      <c r="C167" s="100"/>
      <c r="D167" s="100"/>
      <c r="E167" s="100"/>
      <c r="F167" s="100"/>
      <c r="G167" s="101"/>
      <c r="H167" s="90" t="str">
        <f t="shared" si="27"/>
        <v xml:space="preserve"> </v>
      </c>
      <c r="I167" s="91" t="str">
        <f t="shared" si="28"/>
        <v xml:space="preserve"> </v>
      </c>
      <c r="J167" s="80" t="e">
        <f t="shared" si="29"/>
        <v>#N/A</v>
      </c>
      <c r="K167" s="17" t="e">
        <f t="shared" si="30"/>
        <v>#N/A</v>
      </c>
      <c r="L167" s="17" t="e">
        <f t="shared" si="31"/>
        <v>#N/A</v>
      </c>
      <c r="M167" s="16" t="e">
        <f t="shared" si="32"/>
        <v>#N/A</v>
      </c>
      <c r="N167" s="107">
        <f t="shared" si="33"/>
        <v>0</v>
      </c>
      <c r="O167" s="107">
        <f t="shared" si="34"/>
        <v>0</v>
      </c>
      <c r="P167" s="107">
        <f t="shared" si="35"/>
        <v>0</v>
      </c>
      <c r="Q167" s="107">
        <f t="shared" si="36"/>
        <v>0</v>
      </c>
      <c r="R167" s="107">
        <f t="shared" si="37"/>
        <v>0</v>
      </c>
      <c r="S167" s="107">
        <f t="shared" si="38"/>
        <v>0</v>
      </c>
    </row>
    <row r="168" spans="1:19" ht="32.25" customHeight="1">
      <c r="A168" s="89">
        <v>156</v>
      </c>
      <c r="B168" s="100"/>
      <c r="C168" s="100"/>
      <c r="D168" s="100"/>
      <c r="E168" s="100"/>
      <c r="F168" s="100"/>
      <c r="G168" s="101"/>
      <c r="H168" s="90" t="str">
        <f t="shared" si="27"/>
        <v xml:space="preserve"> </v>
      </c>
      <c r="I168" s="91" t="str">
        <f t="shared" si="28"/>
        <v xml:space="preserve"> </v>
      </c>
      <c r="J168" s="80" t="e">
        <f t="shared" si="29"/>
        <v>#N/A</v>
      </c>
      <c r="K168" s="17" t="e">
        <f t="shared" si="30"/>
        <v>#N/A</v>
      </c>
      <c r="L168" s="17" t="e">
        <f t="shared" si="31"/>
        <v>#N/A</v>
      </c>
      <c r="M168" s="16" t="e">
        <f t="shared" si="32"/>
        <v>#N/A</v>
      </c>
      <c r="N168" s="107">
        <f t="shared" si="33"/>
        <v>0</v>
      </c>
      <c r="O168" s="107">
        <f t="shared" si="34"/>
        <v>0</v>
      </c>
      <c r="P168" s="107">
        <f t="shared" si="35"/>
        <v>0</v>
      </c>
      <c r="Q168" s="107">
        <f t="shared" si="36"/>
        <v>0</v>
      </c>
      <c r="R168" s="107">
        <f t="shared" si="37"/>
        <v>0</v>
      </c>
      <c r="S168" s="107">
        <f t="shared" si="38"/>
        <v>0</v>
      </c>
    </row>
    <row r="169" spans="1:19" ht="32.25" customHeight="1">
      <c r="A169" s="89">
        <v>157</v>
      </c>
      <c r="B169" s="100"/>
      <c r="C169" s="100"/>
      <c r="D169" s="100"/>
      <c r="E169" s="100"/>
      <c r="F169" s="100"/>
      <c r="G169" s="101"/>
      <c r="H169" s="90" t="str">
        <f t="shared" si="27"/>
        <v xml:space="preserve"> </v>
      </c>
      <c r="I169" s="91" t="str">
        <f t="shared" si="28"/>
        <v xml:space="preserve"> </v>
      </c>
      <c r="J169" s="80" t="e">
        <f t="shared" si="29"/>
        <v>#N/A</v>
      </c>
      <c r="K169" s="17" t="e">
        <f t="shared" si="30"/>
        <v>#N/A</v>
      </c>
      <c r="L169" s="17" t="e">
        <f t="shared" si="31"/>
        <v>#N/A</v>
      </c>
      <c r="M169" s="16" t="e">
        <f t="shared" si="32"/>
        <v>#N/A</v>
      </c>
      <c r="N169" s="107">
        <f t="shared" si="33"/>
        <v>0</v>
      </c>
      <c r="O169" s="107">
        <f t="shared" si="34"/>
        <v>0</v>
      </c>
      <c r="P169" s="107">
        <f t="shared" si="35"/>
        <v>0</v>
      </c>
      <c r="Q169" s="107">
        <f t="shared" si="36"/>
        <v>0</v>
      </c>
      <c r="R169" s="107">
        <f t="shared" si="37"/>
        <v>0</v>
      </c>
      <c r="S169" s="107">
        <f t="shared" si="38"/>
        <v>0</v>
      </c>
    </row>
    <row r="170" spans="1:19" ht="32.25" customHeight="1">
      <c r="A170" s="89">
        <v>158</v>
      </c>
      <c r="B170" s="100"/>
      <c r="C170" s="100"/>
      <c r="D170" s="100"/>
      <c r="E170" s="100"/>
      <c r="F170" s="100"/>
      <c r="G170" s="101"/>
      <c r="H170" s="90" t="str">
        <f t="shared" si="27"/>
        <v xml:space="preserve"> </v>
      </c>
      <c r="I170" s="91" t="str">
        <f t="shared" si="28"/>
        <v xml:space="preserve"> </v>
      </c>
      <c r="J170" s="80" t="e">
        <f t="shared" si="29"/>
        <v>#N/A</v>
      </c>
      <c r="K170" s="17" t="e">
        <f t="shared" si="30"/>
        <v>#N/A</v>
      </c>
      <c r="L170" s="17" t="e">
        <f t="shared" si="31"/>
        <v>#N/A</v>
      </c>
      <c r="M170" s="16" t="e">
        <f t="shared" si="32"/>
        <v>#N/A</v>
      </c>
      <c r="N170" s="107">
        <f t="shared" si="33"/>
        <v>0</v>
      </c>
      <c r="O170" s="107">
        <f t="shared" si="34"/>
        <v>0</v>
      </c>
      <c r="P170" s="107">
        <f t="shared" si="35"/>
        <v>0</v>
      </c>
      <c r="Q170" s="107">
        <f t="shared" si="36"/>
        <v>0</v>
      </c>
      <c r="R170" s="107">
        <f t="shared" si="37"/>
        <v>0</v>
      </c>
      <c r="S170" s="107">
        <f t="shared" si="38"/>
        <v>0</v>
      </c>
    </row>
    <row r="171" spans="1:19" ht="32.25" customHeight="1">
      <c r="A171" s="89">
        <v>159</v>
      </c>
      <c r="B171" s="100"/>
      <c r="C171" s="100"/>
      <c r="D171" s="100"/>
      <c r="E171" s="100"/>
      <c r="F171" s="100"/>
      <c r="G171" s="101"/>
      <c r="H171" s="90" t="str">
        <f t="shared" si="27"/>
        <v xml:space="preserve"> </v>
      </c>
      <c r="I171" s="91" t="str">
        <f t="shared" si="28"/>
        <v xml:space="preserve"> </v>
      </c>
      <c r="J171" s="80" t="e">
        <f t="shared" si="29"/>
        <v>#N/A</v>
      </c>
      <c r="K171" s="17" t="e">
        <f t="shared" si="30"/>
        <v>#N/A</v>
      </c>
      <c r="L171" s="17" t="e">
        <f t="shared" si="31"/>
        <v>#N/A</v>
      </c>
      <c r="M171" s="16" t="e">
        <f t="shared" si="32"/>
        <v>#N/A</v>
      </c>
      <c r="N171" s="107">
        <f t="shared" si="33"/>
        <v>0</v>
      </c>
      <c r="O171" s="107">
        <f t="shared" si="34"/>
        <v>0</v>
      </c>
      <c r="P171" s="107">
        <f t="shared" si="35"/>
        <v>0</v>
      </c>
      <c r="Q171" s="107">
        <f t="shared" si="36"/>
        <v>0</v>
      </c>
      <c r="R171" s="107">
        <f t="shared" si="37"/>
        <v>0</v>
      </c>
      <c r="S171" s="107">
        <f t="shared" si="38"/>
        <v>0</v>
      </c>
    </row>
    <row r="172" spans="1:19" ht="32.25" customHeight="1">
      <c r="A172" s="89">
        <v>160</v>
      </c>
      <c r="B172" s="100"/>
      <c r="C172" s="100"/>
      <c r="D172" s="100"/>
      <c r="E172" s="100"/>
      <c r="F172" s="100"/>
      <c r="G172" s="101"/>
      <c r="H172" s="90" t="str">
        <f t="shared" si="27"/>
        <v xml:space="preserve"> </v>
      </c>
      <c r="I172" s="91" t="str">
        <f t="shared" si="28"/>
        <v xml:space="preserve"> </v>
      </c>
      <c r="J172" s="80" t="e">
        <f t="shared" si="29"/>
        <v>#N/A</v>
      </c>
      <c r="K172" s="17" t="e">
        <f t="shared" si="30"/>
        <v>#N/A</v>
      </c>
      <c r="L172" s="17" t="e">
        <f t="shared" si="31"/>
        <v>#N/A</v>
      </c>
      <c r="M172" s="16" t="e">
        <f t="shared" si="32"/>
        <v>#N/A</v>
      </c>
      <c r="N172" s="107">
        <f t="shared" si="33"/>
        <v>0</v>
      </c>
      <c r="O172" s="107">
        <f t="shared" si="34"/>
        <v>0</v>
      </c>
      <c r="P172" s="107">
        <f t="shared" si="35"/>
        <v>0</v>
      </c>
      <c r="Q172" s="107">
        <f t="shared" si="36"/>
        <v>0</v>
      </c>
      <c r="R172" s="107">
        <f t="shared" si="37"/>
        <v>0</v>
      </c>
      <c r="S172" s="107">
        <f t="shared" si="38"/>
        <v>0</v>
      </c>
    </row>
    <row r="173" spans="1:19" ht="32.25" customHeight="1">
      <c r="A173" s="89">
        <v>161</v>
      </c>
      <c r="B173" s="100"/>
      <c r="C173" s="100"/>
      <c r="D173" s="100"/>
      <c r="E173" s="100"/>
      <c r="F173" s="100"/>
      <c r="G173" s="101"/>
      <c r="H173" s="90" t="str">
        <f t="shared" si="27"/>
        <v xml:space="preserve"> </v>
      </c>
      <c r="I173" s="91" t="str">
        <f t="shared" si="28"/>
        <v xml:space="preserve"> </v>
      </c>
      <c r="J173" s="80" t="e">
        <f t="shared" si="29"/>
        <v>#N/A</v>
      </c>
      <c r="K173" s="17" t="e">
        <f t="shared" si="30"/>
        <v>#N/A</v>
      </c>
      <c r="L173" s="17" t="e">
        <f t="shared" si="31"/>
        <v>#N/A</v>
      </c>
      <c r="M173" s="16" t="e">
        <f t="shared" si="32"/>
        <v>#N/A</v>
      </c>
      <c r="N173" s="107">
        <f t="shared" si="33"/>
        <v>0</v>
      </c>
      <c r="O173" s="107">
        <f t="shared" si="34"/>
        <v>0</v>
      </c>
      <c r="P173" s="107">
        <f t="shared" si="35"/>
        <v>0</v>
      </c>
      <c r="Q173" s="107">
        <f t="shared" si="36"/>
        <v>0</v>
      </c>
      <c r="R173" s="107">
        <f t="shared" si="37"/>
        <v>0</v>
      </c>
      <c r="S173" s="107">
        <f t="shared" si="38"/>
        <v>0</v>
      </c>
    </row>
    <row r="174" spans="1:19" ht="32.25" customHeight="1">
      <c r="A174" s="89">
        <v>162</v>
      </c>
      <c r="B174" s="100"/>
      <c r="C174" s="100"/>
      <c r="D174" s="100"/>
      <c r="E174" s="100"/>
      <c r="F174" s="100"/>
      <c r="G174" s="101"/>
      <c r="H174" s="90" t="str">
        <f t="shared" si="27"/>
        <v xml:space="preserve"> </v>
      </c>
      <c r="I174" s="91" t="str">
        <f t="shared" si="28"/>
        <v xml:space="preserve"> </v>
      </c>
      <c r="J174" s="80" t="e">
        <f t="shared" si="29"/>
        <v>#N/A</v>
      </c>
      <c r="K174" s="17" t="e">
        <f t="shared" si="30"/>
        <v>#N/A</v>
      </c>
      <c r="L174" s="17" t="e">
        <f t="shared" si="31"/>
        <v>#N/A</v>
      </c>
      <c r="M174" s="16" t="e">
        <f t="shared" si="32"/>
        <v>#N/A</v>
      </c>
      <c r="N174" s="107">
        <f t="shared" si="33"/>
        <v>0</v>
      </c>
      <c r="O174" s="107">
        <f t="shared" si="34"/>
        <v>0</v>
      </c>
      <c r="P174" s="107">
        <f t="shared" si="35"/>
        <v>0</v>
      </c>
      <c r="Q174" s="107">
        <f t="shared" si="36"/>
        <v>0</v>
      </c>
      <c r="R174" s="107">
        <f t="shared" si="37"/>
        <v>0</v>
      </c>
      <c r="S174" s="107">
        <f t="shared" si="38"/>
        <v>0</v>
      </c>
    </row>
    <row r="175" spans="1:19" ht="32.25" customHeight="1">
      <c r="A175" s="89">
        <v>163</v>
      </c>
      <c r="B175" s="100"/>
      <c r="C175" s="100"/>
      <c r="D175" s="100"/>
      <c r="E175" s="100"/>
      <c r="F175" s="100"/>
      <c r="G175" s="101"/>
      <c r="H175" s="90" t="str">
        <f t="shared" si="27"/>
        <v xml:space="preserve"> </v>
      </c>
      <c r="I175" s="91" t="str">
        <f t="shared" si="28"/>
        <v xml:space="preserve"> </v>
      </c>
      <c r="J175" s="80" t="e">
        <f t="shared" si="29"/>
        <v>#N/A</v>
      </c>
      <c r="K175" s="17" t="e">
        <f t="shared" si="30"/>
        <v>#N/A</v>
      </c>
      <c r="L175" s="17" t="e">
        <f t="shared" si="31"/>
        <v>#N/A</v>
      </c>
      <c r="M175" s="16" t="e">
        <f t="shared" si="32"/>
        <v>#N/A</v>
      </c>
      <c r="N175" s="107">
        <f t="shared" si="33"/>
        <v>0</v>
      </c>
      <c r="O175" s="107">
        <f t="shared" si="34"/>
        <v>0</v>
      </c>
      <c r="P175" s="107">
        <f t="shared" si="35"/>
        <v>0</v>
      </c>
      <c r="Q175" s="107">
        <f t="shared" si="36"/>
        <v>0</v>
      </c>
      <c r="R175" s="107">
        <f t="shared" si="37"/>
        <v>0</v>
      </c>
      <c r="S175" s="107">
        <f t="shared" si="38"/>
        <v>0</v>
      </c>
    </row>
    <row r="176" spans="1:19" ht="32.25" customHeight="1">
      <c r="A176" s="89">
        <v>164</v>
      </c>
      <c r="B176" s="100"/>
      <c r="C176" s="100"/>
      <c r="D176" s="100"/>
      <c r="E176" s="100"/>
      <c r="F176" s="100"/>
      <c r="G176" s="101"/>
      <c r="H176" s="90" t="str">
        <f t="shared" si="27"/>
        <v xml:space="preserve"> </v>
      </c>
      <c r="I176" s="91" t="str">
        <f t="shared" si="28"/>
        <v xml:space="preserve"> </v>
      </c>
      <c r="J176" s="80" t="e">
        <f t="shared" si="29"/>
        <v>#N/A</v>
      </c>
      <c r="K176" s="17" t="e">
        <f t="shared" si="30"/>
        <v>#N/A</v>
      </c>
      <c r="L176" s="17" t="e">
        <f t="shared" si="31"/>
        <v>#N/A</v>
      </c>
      <c r="M176" s="16" t="e">
        <f t="shared" si="32"/>
        <v>#N/A</v>
      </c>
      <c r="N176" s="107">
        <f t="shared" si="33"/>
        <v>0</v>
      </c>
      <c r="O176" s="107">
        <f t="shared" si="34"/>
        <v>0</v>
      </c>
      <c r="P176" s="107">
        <f t="shared" si="35"/>
        <v>0</v>
      </c>
      <c r="Q176" s="107">
        <f t="shared" si="36"/>
        <v>0</v>
      </c>
      <c r="R176" s="107">
        <f t="shared" si="37"/>
        <v>0</v>
      </c>
      <c r="S176" s="107">
        <f t="shared" si="38"/>
        <v>0</v>
      </c>
    </row>
    <row r="177" spans="1:19" ht="32.25" customHeight="1">
      <c r="A177" s="89">
        <v>165</v>
      </c>
      <c r="B177" s="100"/>
      <c r="C177" s="100"/>
      <c r="D177" s="100"/>
      <c r="E177" s="100"/>
      <c r="F177" s="100"/>
      <c r="G177" s="101"/>
      <c r="H177" s="90" t="str">
        <f t="shared" si="27"/>
        <v xml:space="preserve"> </v>
      </c>
      <c r="I177" s="91" t="str">
        <f t="shared" si="28"/>
        <v xml:space="preserve"> </v>
      </c>
      <c r="J177" s="80" t="e">
        <f t="shared" si="29"/>
        <v>#N/A</v>
      </c>
      <c r="K177" s="17" t="e">
        <f t="shared" si="30"/>
        <v>#N/A</v>
      </c>
      <c r="L177" s="17" t="e">
        <f t="shared" si="31"/>
        <v>#N/A</v>
      </c>
      <c r="M177" s="16" t="e">
        <f t="shared" si="32"/>
        <v>#N/A</v>
      </c>
      <c r="N177" s="107">
        <f t="shared" si="33"/>
        <v>0</v>
      </c>
      <c r="O177" s="107">
        <f t="shared" si="34"/>
        <v>0</v>
      </c>
      <c r="P177" s="107">
        <f t="shared" si="35"/>
        <v>0</v>
      </c>
      <c r="Q177" s="107">
        <f t="shared" si="36"/>
        <v>0</v>
      </c>
      <c r="R177" s="107">
        <f t="shared" si="37"/>
        <v>0</v>
      </c>
      <c r="S177" s="107">
        <f t="shared" si="38"/>
        <v>0</v>
      </c>
    </row>
    <row r="178" spans="1:19" ht="32.25" customHeight="1">
      <c r="A178" s="89">
        <v>166</v>
      </c>
      <c r="B178" s="100"/>
      <c r="C178" s="100"/>
      <c r="D178" s="100"/>
      <c r="E178" s="100"/>
      <c r="F178" s="100"/>
      <c r="G178" s="101"/>
      <c r="H178" s="90" t="str">
        <f t="shared" si="27"/>
        <v xml:space="preserve"> </v>
      </c>
      <c r="I178" s="91" t="str">
        <f t="shared" si="28"/>
        <v xml:space="preserve"> </v>
      </c>
      <c r="J178" s="80" t="e">
        <f t="shared" si="29"/>
        <v>#N/A</v>
      </c>
      <c r="K178" s="17" t="e">
        <f t="shared" si="30"/>
        <v>#N/A</v>
      </c>
      <c r="L178" s="17" t="e">
        <f t="shared" si="31"/>
        <v>#N/A</v>
      </c>
      <c r="M178" s="16" t="e">
        <f t="shared" si="32"/>
        <v>#N/A</v>
      </c>
      <c r="N178" s="107">
        <f t="shared" si="33"/>
        <v>0</v>
      </c>
      <c r="O178" s="107">
        <f t="shared" si="34"/>
        <v>0</v>
      </c>
      <c r="P178" s="107">
        <f t="shared" si="35"/>
        <v>0</v>
      </c>
      <c r="Q178" s="107">
        <f t="shared" si="36"/>
        <v>0</v>
      </c>
      <c r="R178" s="107">
        <f t="shared" si="37"/>
        <v>0</v>
      </c>
      <c r="S178" s="107">
        <f t="shared" si="38"/>
        <v>0</v>
      </c>
    </row>
    <row r="179" spans="1:19" ht="32.25" customHeight="1">
      <c r="A179" s="89">
        <v>167</v>
      </c>
      <c r="B179" s="100"/>
      <c r="C179" s="100"/>
      <c r="D179" s="100"/>
      <c r="E179" s="100"/>
      <c r="F179" s="100"/>
      <c r="G179" s="101"/>
      <c r="H179" s="90" t="str">
        <f t="shared" si="27"/>
        <v xml:space="preserve"> </v>
      </c>
      <c r="I179" s="91" t="str">
        <f t="shared" si="28"/>
        <v xml:space="preserve"> </v>
      </c>
      <c r="J179" s="80" t="e">
        <f t="shared" si="29"/>
        <v>#N/A</v>
      </c>
      <c r="K179" s="17" t="e">
        <f t="shared" si="30"/>
        <v>#N/A</v>
      </c>
      <c r="L179" s="17" t="e">
        <f t="shared" si="31"/>
        <v>#N/A</v>
      </c>
      <c r="M179" s="16" t="e">
        <f t="shared" si="32"/>
        <v>#N/A</v>
      </c>
      <c r="N179" s="107">
        <f t="shared" si="33"/>
        <v>0</v>
      </c>
      <c r="O179" s="107">
        <f t="shared" si="34"/>
        <v>0</v>
      </c>
      <c r="P179" s="107">
        <f t="shared" si="35"/>
        <v>0</v>
      </c>
      <c r="Q179" s="107">
        <f t="shared" si="36"/>
        <v>0</v>
      </c>
      <c r="R179" s="107">
        <f t="shared" si="37"/>
        <v>0</v>
      </c>
      <c r="S179" s="107">
        <f t="shared" si="38"/>
        <v>0</v>
      </c>
    </row>
    <row r="180" spans="1:19" ht="32.25" customHeight="1">
      <c r="A180" s="89">
        <v>168</v>
      </c>
      <c r="B180" s="100"/>
      <c r="C180" s="100"/>
      <c r="D180" s="100"/>
      <c r="E180" s="100"/>
      <c r="F180" s="100"/>
      <c r="G180" s="101"/>
      <c r="H180" s="90" t="str">
        <f t="shared" si="27"/>
        <v xml:space="preserve"> </v>
      </c>
      <c r="I180" s="91" t="str">
        <f t="shared" si="28"/>
        <v xml:space="preserve"> </v>
      </c>
      <c r="J180" s="80" t="e">
        <f t="shared" si="29"/>
        <v>#N/A</v>
      </c>
      <c r="K180" s="17" t="e">
        <f t="shared" si="30"/>
        <v>#N/A</v>
      </c>
      <c r="L180" s="17" t="e">
        <f t="shared" si="31"/>
        <v>#N/A</v>
      </c>
      <c r="M180" s="16" t="e">
        <f t="shared" si="32"/>
        <v>#N/A</v>
      </c>
      <c r="N180" s="107">
        <f t="shared" si="33"/>
        <v>0</v>
      </c>
      <c r="O180" s="107">
        <f t="shared" si="34"/>
        <v>0</v>
      </c>
      <c r="P180" s="107">
        <f t="shared" si="35"/>
        <v>0</v>
      </c>
      <c r="Q180" s="107">
        <f t="shared" si="36"/>
        <v>0</v>
      </c>
      <c r="R180" s="107">
        <f t="shared" si="37"/>
        <v>0</v>
      </c>
      <c r="S180" s="107">
        <f t="shared" si="38"/>
        <v>0</v>
      </c>
    </row>
    <row r="181" spans="1:19" ht="32.25" customHeight="1">
      <c r="A181" s="89">
        <v>169</v>
      </c>
      <c r="B181" s="100"/>
      <c r="C181" s="100"/>
      <c r="D181" s="100"/>
      <c r="E181" s="100"/>
      <c r="F181" s="100"/>
      <c r="G181" s="101"/>
      <c r="H181" s="90" t="str">
        <f t="shared" si="27"/>
        <v xml:space="preserve"> </v>
      </c>
      <c r="I181" s="91" t="str">
        <f t="shared" si="28"/>
        <v xml:space="preserve"> </v>
      </c>
      <c r="J181" s="80" t="e">
        <f t="shared" si="29"/>
        <v>#N/A</v>
      </c>
      <c r="K181" s="17" t="e">
        <f t="shared" si="30"/>
        <v>#N/A</v>
      </c>
      <c r="L181" s="17" t="e">
        <f t="shared" si="31"/>
        <v>#N/A</v>
      </c>
      <c r="M181" s="16" t="e">
        <f t="shared" si="32"/>
        <v>#N/A</v>
      </c>
      <c r="N181" s="107">
        <f t="shared" si="33"/>
        <v>0</v>
      </c>
      <c r="O181" s="107">
        <f t="shared" si="34"/>
        <v>0</v>
      </c>
      <c r="P181" s="107">
        <f t="shared" si="35"/>
        <v>0</v>
      </c>
      <c r="Q181" s="107">
        <f t="shared" si="36"/>
        <v>0</v>
      </c>
      <c r="R181" s="107">
        <f t="shared" si="37"/>
        <v>0</v>
      </c>
      <c r="S181" s="107">
        <f t="shared" si="38"/>
        <v>0</v>
      </c>
    </row>
    <row r="182" spans="1:19" ht="32.25" customHeight="1">
      <c r="A182" s="89">
        <v>170</v>
      </c>
      <c r="B182" s="100"/>
      <c r="C182" s="100"/>
      <c r="D182" s="100"/>
      <c r="E182" s="100"/>
      <c r="F182" s="100"/>
      <c r="G182" s="101"/>
      <c r="H182" s="90" t="str">
        <f t="shared" si="27"/>
        <v xml:space="preserve"> </v>
      </c>
      <c r="I182" s="91" t="str">
        <f t="shared" si="28"/>
        <v xml:space="preserve"> </v>
      </c>
      <c r="J182" s="80" t="e">
        <f t="shared" si="29"/>
        <v>#N/A</v>
      </c>
      <c r="K182" s="17" t="e">
        <f t="shared" si="30"/>
        <v>#N/A</v>
      </c>
      <c r="L182" s="17" t="e">
        <f t="shared" si="31"/>
        <v>#N/A</v>
      </c>
      <c r="M182" s="16" t="e">
        <f t="shared" si="32"/>
        <v>#N/A</v>
      </c>
      <c r="N182" s="107">
        <f t="shared" si="33"/>
        <v>0</v>
      </c>
      <c r="O182" s="107">
        <f t="shared" si="34"/>
        <v>0</v>
      </c>
      <c r="P182" s="107">
        <f t="shared" si="35"/>
        <v>0</v>
      </c>
      <c r="Q182" s="107">
        <f t="shared" si="36"/>
        <v>0</v>
      </c>
      <c r="R182" s="107">
        <f t="shared" si="37"/>
        <v>0</v>
      </c>
      <c r="S182" s="107">
        <f t="shared" si="38"/>
        <v>0</v>
      </c>
    </row>
    <row r="183" spans="1:19" ht="32.25" customHeight="1">
      <c r="A183" s="89">
        <v>171</v>
      </c>
      <c r="B183" s="100"/>
      <c r="C183" s="100"/>
      <c r="D183" s="100"/>
      <c r="E183" s="100"/>
      <c r="F183" s="100"/>
      <c r="G183" s="101"/>
      <c r="H183" s="90" t="str">
        <f t="shared" si="27"/>
        <v xml:space="preserve"> </v>
      </c>
      <c r="I183" s="91" t="str">
        <f t="shared" si="28"/>
        <v xml:space="preserve"> </v>
      </c>
      <c r="J183" s="80" t="e">
        <f t="shared" si="29"/>
        <v>#N/A</v>
      </c>
      <c r="K183" s="17" t="e">
        <f t="shared" si="30"/>
        <v>#N/A</v>
      </c>
      <c r="L183" s="17" t="e">
        <f t="shared" si="31"/>
        <v>#N/A</v>
      </c>
      <c r="M183" s="16" t="e">
        <f t="shared" si="32"/>
        <v>#N/A</v>
      </c>
      <c r="N183" s="107">
        <f t="shared" si="33"/>
        <v>0</v>
      </c>
      <c r="O183" s="107">
        <f t="shared" si="34"/>
        <v>0</v>
      </c>
      <c r="P183" s="107">
        <f t="shared" si="35"/>
        <v>0</v>
      </c>
      <c r="Q183" s="107">
        <f t="shared" si="36"/>
        <v>0</v>
      </c>
      <c r="R183" s="107">
        <f t="shared" si="37"/>
        <v>0</v>
      </c>
      <c r="S183" s="107">
        <f t="shared" si="38"/>
        <v>0</v>
      </c>
    </row>
    <row r="184" spans="1:19" ht="32.25" customHeight="1">
      <c r="A184" s="89">
        <v>172</v>
      </c>
      <c r="B184" s="100"/>
      <c r="C184" s="100"/>
      <c r="D184" s="100"/>
      <c r="E184" s="100"/>
      <c r="F184" s="100"/>
      <c r="G184" s="101"/>
      <c r="H184" s="90" t="str">
        <f t="shared" si="27"/>
        <v xml:space="preserve"> </v>
      </c>
      <c r="I184" s="91" t="str">
        <f t="shared" si="28"/>
        <v xml:space="preserve"> </v>
      </c>
      <c r="J184" s="80" t="e">
        <f t="shared" si="29"/>
        <v>#N/A</v>
      </c>
      <c r="K184" s="17" t="e">
        <f t="shared" si="30"/>
        <v>#N/A</v>
      </c>
      <c r="L184" s="17" t="e">
        <f t="shared" si="31"/>
        <v>#N/A</v>
      </c>
      <c r="M184" s="16" t="e">
        <f t="shared" si="32"/>
        <v>#N/A</v>
      </c>
      <c r="N184" s="107">
        <f t="shared" si="33"/>
        <v>0</v>
      </c>
      <c r="O184" s="107">
        <f t="shared" si="34"/>
        <v>0</v>
      </c>
      <c r="P184" s="107">
        <f t="shared" si="35"/>
        <v>0</v>
      </c>
      <c r="Q184" s="107">
        <f t="shared" si="36"/>
        <v>0</v>
      </c>
      <c r="R184" s="107">
        <f t="shared" si="37"/>
        <v>0</v>
      </c>
      <c r="S184" s="107">
        <f t="shared" si="38"/>
        <v>0</v>
      </c>
    </row>
    <row r="185" spans="1:19" ht="32.25" customHeight="1">
      <c r="A185" s="89">
        <v>173</v>
      </c>
      <c r="B185" s="100"/>
      <c r="C185" s="100"/>
      <c r="D185" s="100"/>
      <c r="E185" s="100"/>
      <c r="F185" s="100"/>
      <c r="G185" s="101"/>
      <c r="H185" s="90" t="str">
        <f t="shared" si="27"/>
        <v xml:space="preserve"> </v>
      </c>
      <c r="I185" s="91" t="str">
        <f t="shared" si="28"/>
        <v xml:space="preserve"> </v>
      </c>
      <c r="J185" s="80" t="e">
        <f t="shared" si="29"/>
        <v>#N/A</v>
      </c>
      <c r="K185" s="17" t="e">
        <f t="shared" si="30"/>
        <v>#N/A</v>
      </c>
      <c r="L185" s="17" t="e">
        <f t="shared" si="31"/>
        <v>#N/A</v>
      </c>
      <c r="M185" s="16" t="e">
        <f t="shared" si="32"/>
        <v>#N/A</v>
      </c>
      <c r="N185" s="107">
        <f t="shared" si="33"/>
        <v>0</v>
      </c>
      <c r="O185" s="107">
        <f t="shared" si="34"/>
        <v>0</v>
      </c>
      <c r="P185" s="107">
        <f t="shared" si="35"/>
        <v>0</v>
      </c>
      <c r="Q185" s="107">
        <f t="shared" si="36"/>
        <v>0</v>
      </c>
      <c r="R185" s="107">
        <f t="shared" si="37"/>
        <v>0</v>
      </c>
      <c r="S185" s="107">
        <f t="shared" si="38"/>
        <v>0</v>
      </c>
    </row>
    <row r="186" spans="1:19" ht="32.25" customHeight="1">
      <c r="A186" s="89">
        <v>174</v>
      </c>
      <c r="B186" s="100"/>
      <c r="C186" s="100"/>
      <c r="D186" s="100"/>
      <c r="E186" s="100"/>
      <c r="F186" s="100"/>
      <c r="G186" s="101"/>
      <c r="H186" s="90" t="str">
        <f t="shared" si="27"/>
        <v xml:space="preserve"> </v>
      </c>
      <c r="I186" s="91" t="str">
        <f t="shared" si="28"/>
        <v xml:space="preserve"> </v>
      </c>
      <c r="J186" s="80" t="e">
        <f t="shared" si="29"/>
        <v>#N/A</v>
      </c>
      <c r="K186" s="17" t="e">
        <f t="shared" si="30"/>
        <v>#N/A</v>
      </c>
      <c r="L186" s="17" t="e">
        <f t="shared" si="31"/>
        <v>#N/A</v>
      </c>
      <c r="M186" s="16" t="e">
        <f t="shared" si="32"/>
        <v>#N/A</v>
      </c>
      <c r="N186" s="107">
        <f t="shared" si="33"/>
        <v>0</v>
      </c>
      <c r="O186" s="107">
        <f t="shared" si="34"/>
        <v>0</v>
      </c>
      <c r="P186" s="107">
        <f t="shared" si="35"/>
        <v>0</v>
      </c>
      <c r="Q186" s="107">
        <f t="shared" si="36"/>
        <v>0</v>
      </c>
      <c r="R186" s="107">
        <f t="shared" si="37"/>
        <v>0</v>
      </c>
      <c r="S186" s="107">
        <f t="shared" si="38"/>
        <v>0</v>
      </c>
    </row>
    <row r="187" spans="1:19" ht="32.25" customHeight="1">
      <c r="A187" s="89">
        <v>175</v>
      </c>
      <c r="B187" s="100"/>
      <c r="C187" s="100"/>
      <c r="D187" s="100"/>
      <c r="E187" s="100"/>
      <c r="F187" s="100"/>
      <c r="G187" s="101"/>
      <c r="H187" s="90" t="str">
        <f t="shared" si="27"/>
        <v xml:space="preserve"> </v>
      </c>
      <c r="I187" s="91" t="str">
        <f t="shared" si="28"/>
        <v xml:space="preserve"> </v>
      </c>
      <c r="J187" s="80" t="e">
        <f t="shared" si="29"/>
        <v>#N/A</v>
      </c>
      <c r="K187" s="17" t="e">
        <f t="shared" si="30"/>
        <v>#N/A</v>
      </c>
      <c r="L187" s="17" t="e">
        <f t="shared" si="31"/>
        <v>#N/A</v>
      </c>
      <c r="M187" s="16" t="e">
        <f t="shared" si="32"/>
        <v>#N/A</v>
      </c>
      <c r="N187" s="107">
        <f t="shared" si="33"/>
        <v>0</v>
      </c>
      <c r="O187" s="107">
        <f t="shared" si="34"/>
        <v>0</v>
      </c>
      <c r="P187" s="107">
        <f t="shared" si="35"/>
        <v>0</v>
      </c>
      <c r="Q187" s="107">
        <f t="shared" si="36"/>
        <v>0</v>
      </c>
      <c r="R187" s="107">
        <f t="shared" si="37"/>
        <v>0</v>
      </c>
      <c r="S187" s="107">
        <f t="shared" si="38"/>
        <v>0</v>
      </c>
    </row>
    <row r="188" spans="1:19" ht="32.25" customHeight="1">
      <c r="A188" s="89">
        <v>176</v>
      </c>
      <c r="B188" s="100"/>
      <c r="C188" s="100"/>
      <c r="D188" s="100"/>
      <c r="E188" s="100"/>
      <c r="F188" s="100"/>
      <c r="G188" s="101"/>
      <c r="H188" s="90" t="str">
        <f t="shared" si="27"/>
        <v xml:space="preserve"> </v>
      </c>
      <c r="I188" s="91" t="str">
        <f t="shared" si="28"/>
        <v xml:space="preserve"> </v>
      </c>
      <c r="J188" s="80" t="e">
        <f t="shared" si="29"/>
        <v>#N/A</v>
      </c>
      <c r="K188" s="17" t="e">
        <f t="shared" si="30"/>
        <v>#N/A</v>
      </c>
      <c r="L188" s="17" t="e">
        <f t="shared" si="31"/>
        <v>#N/A</v>
      </c>
      <c r="M188" s="16" t="e">
        <f t="shared" si="32"/>
        <v>#N/A</v>
      </c>
      <c r="N188" s="107">
        <f t="shared" si="33"/>
        <v>0</v>
      </c>
      <c r="O188" s="107">
        <f t="shared" si="34"/>
        <v>0</v>
      </c>
      <c r="P188" s="107">
        <f t="shared" si="35"/>
        <v>0</v>
      </c>
      <c r="Q188" s="107">
        <f t="shared" si="36"/>
        <v>0</v>
      </c>
      <c r="R188" s="107">
        <f t="shared" si="37"/>
        <v>0</v>
      </c>
      <c r="S188" s="107">
        <f t="shared" si="38"/>
        <v>0</v>
      </c>
    </row>
    <row r="189" spans="1:19" ht="32.25" customHeight="1">
      <c r="A189" s="89">
        <v>177</v>
      </c>
      <c r="B189" s="100"/>
      <c r="C189" s="100"/>
      <c r="D189" s="100"/>
      <c r="E189" s="100"/>
      <c r="F189" s="100"/>
      <c r="G189" s="101"/>
      <c r="H189" s="90" t="str">
        <f t="shared" si="27"/>
        <v xml:space="preserve"> </v>
      </c>
      <c r="I189" s="91" t="str">
        <f t="shared" si="28"/>
        <v xml:space="preserve"> </v>
      </c>
      <c r="J189" s="80" t="e">
        <f t="shared" si="29"/>
        <v>#N/A</v>
      </c>
      <c r="K189" s="17" t="e">
        <f t="shared" si="30"/>
        <v>#N/A</v>
      </c>
      <c r="L189" s="17" t="e">
        <f t="shared" si="31"/>
        <v>#N/A</v>
      </c>
      <c r="M189" s="16" t="e">
        <f t="shared" si="32"/>
        <v>#N/A</v>
      </c>
      <c r="N189" s="107">
        <f t="shared" si="33"/>
        <v>0</v>
      </c>
      <c r="O189" s="107">
        <f t="shared" si="34"/>
        <v>0</v>
      </c>
      <c r="P189" s="107">
        <f t="shared" si="35"/>
        <v>0</v>
      </c>
      <c r="Q189" s="107">
        <f t="shared" si="36"/>
        <v>0</v>
      </c>
      <c r="R189" s="107">
        <f t="shared" si="37"/>
        <v>0</v>
      </c>
      <c r="S189" s="107">
        <f t="shared" si="38"/>
        <v>0</v>
      </c>
    </row>
    <row r="190" spans="1:19" ht="32.25" customHeight="1">
      <c r="A190" s="89">
        <v>178</v>
      </c>
      <c r="B190" s="100"/>
      <c r="C190" s="100"/>
      <c r="D190" s="100"/>
      <c r="E190" s="100"/>
      <c r="F190" s="100"/>
      <c r="G190" s="101"/>
      <c r="H190" s="90" t="str">
        <f t="shared" si="27"/>
        <v xml:space="preserve"> </v>
      </c>
      <c r="I190" s="91" t="str">
        <f t="shared" si="28"/>
        <v xml:space="preserve"> </v>
      </c>
      <c r="J190" s="80" t="e">
        <f t="shared" si="29"/>
        <v>#N/A</v>
      </c>
      <c r="K190" s="17" t="e">
        <f t="shared" si="30"/>
        <v>#N/A</v>
      </c>
      <c r="L190" s="17" t="e">
        <f t="shared" si="31"/>
        <v>#N/A</v>
      </c>
      <c r="M190" s="16" t="e">
        <f t="shared" si="32"/>
        <v>#N/A</v>
      </c>
      <c r="N190" s="107">
        <f t="shared" si="33"/>
        <v>0</v>
      </c>
      <c r="O190" s="107">
        <f t="shared" si="34"/>
        <v>0</v>
      </c>
      <c r="P190" s="107">
        <f t="shared" si="35"/>
        <v>0</v>
      </c>
      <c r="Q190" s="107">
        <f t="shared" si="36"/>
        <v>0</v>
      </c>
      <c r="R190" s="107">
        <f t="shared" si="37"/>
        <v>0</v>
      </c>
      <c r="S190" s="107">
        <f t="shared" si="38"/>
        <v>0</v>
      </c>
    </row>
    <row r="191" spans="1:19" ht="32.25" customHeight="1">
      <c r="A191" s="89">
        <v>179</v>
      </c>
      <c r="B191" s="100"/>
      <c r="C191" s="100"/>
      <c r="D191" s="100"/>
      <c r="E191" s="100"/>
      <c r="F191" s="100"/>
      <c r="G191" s="101"/>
      <c r="H191" s="90" t="str">
        <f t="shared" si="27"/>
        <v xml:space="preserve"> </v>
      </c>
      <c r="I191" s="91" t="str">
        <f t="shared" si="28"/>
        <v xml:space="preserve"> </v>
      </c>
      <c r="J191" s="80" t="e">
        <f t="shared" si="29"/>
        <v>#N/A</v>
      </c>
      <c r="K191" s="17" t="e">
        <f t="shared" si="30"/>
        <v>#N/A</v>
      </c>
      <c r="L191" s="17" t="e">
        <f t="shared" si="31"/>
        <v>#N/A</v>
      </c>
      <c r="M191" s="16" t="e">
        <f t="shared" si="32"/>
        <v>#N/A</v>
      </c>
      <c r="N191" s="107">
        <f t="shared" si="33"/>
        <v>0</v>
      </c>
      <c r="O191" s="107">
        <f t="shared" si="34"/>
        <v>0</v>
      </c>
      <c r="P191" s="107">
        <f t="shared" si="35"/>
        <v>0</v>
      </c>
      <c r="Q191" s="107">
        <f t="shared" si="36"/>
        <v>0</v>
      </c>
      <c r="R191" s="107">
        <f t="shared" si="37"/>
        <v>0</v>
      </c>
      <c r="S191" s="107">
        <f t="shared" si="38"/>
        <v>0</v>
      </c>
    </row>
    <row r="192" spans="1:19" ht="32.25" customHeight="1">
      <c r="A192" s="89">
        <v>180</v>
      </c>
      <c r="B192" s="100"/>
      <c r="C192" s="100"/>
      <c r="D192" s="100"/>
      <c r="E192" s="100"/>
      <c r="F192" s="100"/>
      <c r="G192" s="101"/>
      <c r="H192" s="90" t="str">
        <f t="shared" si="27"/>
        <v xml:space="preserve"> </v>
      </c>
      <c r="I192" s="91" t="str">
        <f t="shared" si="28"/>
        <v xml:space="preserve"> </v>
      </c>
      <c r="J192" s="80" t="e">
        <f t="shared" si="29"/>
        <v>#N/A</v>
      </c>
      <c r="K192" s="17" t="e">
        <f t="shared" si="30"/>
        <v>#N/A</v>
      </c>
      <c r="L192" s="17" t="e">
        <f t="shared" si="31"/>
        <v>#N/A</v>
      </c>
      <c r="M192" s="16" t="e">
        <f t="shared" si="32"/>
        <v>#N/A</v>
      </c>
      <c r="N192" s="107">
        <f t="shared" si="33"/>
        <v>0</v>
      </c>
      <c r="O192" s="107">
        <f t="shared" si="34"/>
        <v>0</v>
      </c>
      <c r="P192" s="107">
        <f t="shared" si="35"/>
        <v>0</v>
      </c>
      <c r="Q192" s="107">
        <f t="shared" si="36"/>
        <v>0</v>
      </c>
      <c r="R192" s="107">
        <f t="shared" si="37"/>
        <v>0</v>
      </c>
      <c r="S192" s="107">
        <f t="shared" si="38"/>
        <v>0</v>
      </c>
    </row>
    <row r="193" spans="1:19" ht="32.25" customHeight="1">
      <c r="A193" s="89">
        <v>181</v>
      </c>
      <c r="B193" s="100"/>
      <c r="C193" s="100"/>
      <c r="D193" s="100"/>
      <c r="E193" s="100"/>
      <c r="F193" s="100"/>
      <c r="G193" s="101"/>
      <c r="H193" s="90" t="str">
        <f t="shared" si="27"/>
        <v xml:space="preserve"> </v>
      </c>
      <c r="I193" s="91" t="str">
        <f t="shared" si="28"/>
        <v xml:space="preserve"> </v>
      </c>
      <c r="J193" s="80" t="e">
        <f t="shared" si="29"/>
        <v>#N/A</v>
      </c>
      <c r="K193" s="17" t="e">
        <f t="shared" si="30"/>
        <v>#N/A</v>
      </c>
      <c r="L193" s="17" t="e">
        <f t="shared" si="31"/>
        <v>#N/A</v>
      </c>
      <c r="M193" s="16" t="e">
        <f t="shared" si="32"/>
        <v>#N/A</v>
      </c>
      <c r="N193" s="107">
        <f t="shared" si="33"/>
        <v>0</v>
      </c>
      <c r="O193" s="107">
        <f t="shared" si="34"/>
        <v>0</v>
      </c>
      <c r="P193" s="107">
        <f t="shared" si="35"/>
        <v>0</v>
      </c>
      <c r="Q193" s="107">
        <f t="shared" si="36"/>
        <v>0</v>
      </c>
      <c r="R193" s="107">
        <f t="shared" si="37"/>
        <v>0</v>
      </c>
      <c r="S193" s="107">
        <f t="shared" si="38"/>
        <v>0</v>
      </c>
    </row>
    <row r="194" spans="1:19" ht="32.25" customHeight="1">
      <c r="A194" s="89">
        <v>182</v>
      </c>
      <c r="B194" s="100"/>
      <c r="C194" s="100"/>
      <c r="D194" s="100"/>
      <c r="E194" s="100"/>
      <c r="F194" s="100"/>
      <c r="G194" s="101"/>
      <c r="H194" s="90" t="str">
        <f t="shared" ref="H194:H257" si="39">IFERROR(INDEX($W$16:$AL$33, (J194-1)*9+K194, (L194-1)*4+M194)," ")</f>
        <v xml:space="preserve"> </v>
      </c>
      <c r="I194" s="91" t="str">
        <f t="shared" ref="I194:I257" si="40">IFERROR(VLOOKUP(H194,$W$72:$AA$75,2,1)," ")</f>
        <v xml:space="preserve"> </v>
      </c>
      <c r="J194" s="80" t="e">
        <f t="shared" si="29"/>
        <v>#N/A</v>
      </c>
      <c r="K194" s="17" t="e">
        <f t="shared" si="30"/>
        <v>#N/A</v>
      </c>
      <c r="L194" s="17" t="e">
        <f t="shared" si="31"/>
        <v>#N/A</v>
      </c>
      <c r="M194" s="16" t="e">
        <f t="shared" si="32"/>
        <v>#N/A</v>
      </c>
      <c r="N194" s="107">
        <f t="shared" si="33"/>
        <v>0</v>
      </c>
      <c r="O194" s="107">
        <f t="shared" si="34"/>
        <v>0</v>
      </c>
      <c r="P194" s="107">
        <f t="shared" si="35"/>
        <v>0</v>
      </c>
      <c r="Q194" s="107">
        <f t="shared" si="36"/>
        <v>0</v>
      </c>
      <c r="R194" s="107">
        <f t="shared" si="37"/>
        <v>0</v>
      </c>
      <c r="S194" s="107">
        <f t="shared" si="38"/>
        <v>0</v>
      </c>
    </row>
    <row r="195" spans="1:19" ht="32.25" customHeight="1">
      <c r="A195" s="89">
        <v>183</v>
      </c>
      <c r="B195" s="100"/>
      <c r="C195" s="100"/>
      <c r="D195" s="100"/>
      <c r="E195" s="100"/>
      <c r="F195" s="100"/>
      <c r="G195" s="101"/>
      <c r="H195" s="90" t="str">
        <f t="shared" si="39"/>
        <v xml:space="preserve"> </v>
      </c>
      <c r="I195" s="91" t="str">
        <f t="shared" si="40"/>
        <v xml:space="preserve"> </v>
      </c>
      <c r="J195" s="80" t="e">
        <f t="shared" si="29"/>
        <v>#N/A</v>
      </c>
      <c r="K195" s="17" t="e">
        <f t="shared" si="30"/>
        <v>#N/A</v>
      </c>
      <c r="L195" s="17" t="e">
        <f t="shared" si="31"/>
        <v>#N/A</v>
      </c>
      <c r="M195" s="16" t="e">
        <f t="shared" si="32"/>
        <v>#N/A</v>
      </c>
      <c r="N195" s="107">
        <f t="shared" si="33"/>
        <v>0</v>
      </c>
      <c r="O195" s="107">
        <f t="shared" si="34"/>
        <v>0</v>
      </c>
      <c r="P195" s="107">
        <f t="shared" si="35"/>
        <v>0</v>
      </c>
      <c r="Q195" s="107">
        <f t="shared" si="36"/>
        <v>0</v>
      </c>
      <c r="R195" s="107">
        <f t="shared" si="37"/>
        <v>0</v>
      </c>
      <c r="S195" s="107">
        <f t="shared" si="38"/>
        <v>0</v>
      </c>
    </row>
    <row r="196" spans="1:19" ht="32.25" customHeight="1">
      <c r="A196" s="89">
        <v>184</v>
      </c>
      <c r="B196" s="100"/>
      <c r="C196" s="100"/>
      <c r="D196" s="100"/>
      <c r="E196" s="100"/>
      <c r="F196" s="100"/>
      <c r="G196" s="101"/>
      <c r="H196" s="90" t="str">
        <f t="shared" si="39"/>
        <v xml:space="preserve"> </v>
      </c>
      <c r="I196" s="91" t="str">
        <f t="shared" si="40"/>
        <v xml:space="preserve"> </v>
      </c>
      <c r="J196" s="80" t="e">
        <f t="shared" si="29"/>
        <v>#N/A</v>
      </c>
      <c r="K196" s="17" t="e">
        <f t="shared" si="30"/>
        <v>#N/A</v>
      </c>
      <c r="L196" s="17" t="e">
        <f t="shared" si="31"/>
        <v>#N/A</v>
      </c>
      <c r="M196" s="16" t="e">
        <f t="shared" si="32"/>
        <v>#N/A</v>
      </c>
      <c r="N196" s="107">
        <f t="shared" si="33"/>
        <v>0</v>
      </c>
      <c r="O196" s="107">
        <f t="shared" si="34"/>
        <v>0</v>
      </c>
      <c r="P196" s="107">
        <f t="shared" si="35"/>
        <v>0</v>
      </c>
      <c r="Q196" s="107">
        <f t="shared" si="36"/>
        <v>0</v>
      </c>
      <c r="R196" s="107">
        <f t="shared" si="37"/>
        <v>0</v>
      </c>
      <c r="S196" s="107">
        <f t="shared" si="38"/>
        <v>0</v>
      </c>
    </row>
    <row r="197" spans="1:19" ht="32.25" customHeight="1">
      <c r="A197" s="89">
        <v>185</v>
      </c>
      <c r="B197" s="100"/>
      <c r="C197" s="100"/>
      <c r="D197" s="100"/>
      <c r="E197" s="100"/>
      <c r="F197" s="100"/>
      <c r="G197" s="101"/>
      <c r="H197" s="90" t="str">
        <f t="shared" si="39"/>
        <v xml:space="preserve"> </v>
      </c>
      <c r="I197" s="91" t="str">
        <f t="shared" si="40"/>
        <v xml:space="preserve"> </v>
      </c>
      <c r="J197" s="80" t="e">
        <f t="shared" si="29"/>
        <v>#N/A</v>
      </c>
      <c r="K197" s="17" t="e">
        <f t="shared" si="30"/>
        <v>#N/A</v>
      </c>
      <c r="L197" s="17" t="e">
        <f t="shared" si="31"/>
        <v>#N/A</v>
      </c>
      <c r="M197" s="16" t="e">
        <f t="shared" si="32"/>
        <v>#N/A</v>
      </c>
      <c r="N197" s="107">
        <f t="shared" si="33"/>
        <v>0</v>
      </c>
      <c r="O197" s="107">
        <f t="shared" si="34"/>
        <v>0</v>
      </c>
      <c r="P197" s="107">
        <f t="shared" si="35"/>
        <v>0</v>
      </c>
      <c r="Q197" s="107">
        <f t="shared" si="36"/>
        <v>0</v>
      </c>
      <c r="R197" s="107">
        <f t="shared" si="37"/>
        <v>0</v>
      </c>
      <c r="S197" s="107">
        <f t="shared" si="38"/>
        <v>0</v>
      </c>
    </row>
    <row r="198" spans="1:19" ht="32.25" customHeight="1">
      <c r="A198" s="89">
        <v>186</v>
      </c>
      <c r="B198" s="100"/>
      <c r="C198" s="100"/>
      <c r="D198" s="100"/>
      <c r="E198" s="100"/>
      <c r="F198" s="100"/>
      <c r="G198" s="101"/>
      <c r="H198" s="90" t="str">
        <f t="shared" si="39"/>
        <v xml:space="preserve"> </v>
      </c>
      <c r="I198" s="91" t="str">
        <f t="shared" si="40"/>
        <v xml:space="preserve"> </v>
      </c>
      <c r="J198" s="80" t="e">
        <f t="shared" si="29"/>
        <v>#N/A</v>
      </c>
      <c r="K198" s="17" t="e">
        <f t="shared" si="30"/>
        <v>#N/A</v>
      </c>
      <c r="L198" s="17" t="e">
        <f t="shared" si="31"/>
        <v>#N/A</v>
      </c>
      <c r="M198" s="16" t="e">
        <f t="shared" si="32"/>
        <v>#N/A</v>
      </c>
      <c r="N198" s="107">
        <f t="shared" si="33"/>
        <v>0</v>
      </c>
      <c r="O198" s="107">
        <f t="shared" si="34"/>
        <v>0</v>
      </c>
      <c r="P198" s="107">
        <f t="shared" si="35"/>
        <v>0</v>
      </c>
      <c r="Q198" s="107">
        <f t="shared" si="36"/>
        <v>0</v>
      </c>
      <c r="R198" s="107">
        <f t="shared" si="37"/>
        <v>0</v>
      </c>
      <c r="S198" s="107">
        <f t="shared" si="38"/>
        <v>0</v>
      </c>
    </row>
    <row r="199" spans="1:19" ht="32.25" customHeight="1">
      <c r="A199" s="89">
        <v>187</v>
      </c>
      <c r="B199" s="100"/>
      <c r="C199" s="100"/>
      <c r="D199" s="100"/>
      <c r="E199" s="100"/>
      <c r="F199" s="100"/>
      <c r="G199" s="101"/>
      <c r="H199" s="90" t="str">
        <f t="shared" si="39"/>
        <v xml:space="preserve"> </v>
      </c>
      <c r="I199" s="91" t="str">
        <f t="shared" si="40"/>
        <v xml:space="preserve"> </v>
      </c>
      <c r="J199" s="80" t="e">
        <f t="shared" si="29"/>
        <v>#N/A</v>
      </c>
      <c r="K199" s="17" t="e">
        <f t="shared" si="30"/>
        <v>#N/A</v>
      </c>
      <c r="L199" s="17" t="e">
        <f t="shared" si="31"/>
        <v>#N/A</v>
      </c>
      <c r="M199" s="16" t="e">
        <f t="shared" si="32"/>
        <v>#N/A</v>
      </c>
      <c r="N199" s="107">
        <f t="shared" si="33"/>
        <v>0</v>
      </c>
      <c r="O199" s="107">
        <f t="shared" si="34"/>
        <v>0</v>
      </c>
      <c r="P199" s="107">
        <f t="shared" si="35"/>
        <v>0</v>
      </c>
      <c r="Q199" s="107">
        <f t="shared" si="36"/>
        <v>0</v>
      </c>
      <c r="R199" s="107">
        <f t="shared" si="37"/>
        <v>0</v>
      </c>
      <c r="S199" s="107">
        <f t="shared" si="38"/>
        <v>0</v>
      </c>
    </row>
    <row r="200" spans="1:19" ht="32.25" customHeight="1">
      <c r="A200" s="89">
        <v>188</v>
      </c>
      <c r="B200" s="100"/>
      <c r="C200" s="100"/>
      <c r="D200" s="100"/>
      <c r="E200" s="100"/>
      <c r="F200" s="100"/>
      <c r="G200" s="101"/>
      <c r="H200" s="90" t="str">
        <f t="shared" si="39"/>
        <v xml:space="preserve"> </v>
      </c>
      <c r="I200" s="91" t="str">
        <f t="shared" si="40"/>
        <v xml:space="preserve"> </v>
      </c>
      <c r="J200" s="80" t="e">
        <f t="shared" si="29"/>
        <v>#N/A</v>
      </c>
      <c r="K200" s="17" t="e">
        <f t="shared" si="30"/>
        <v>#N/A</v>
      </c>
      <c r="L200" s="17" t="e">
        <f t="shared" si="31"/>
        <v>#N/A</v>
      </c>
      <c r="M200" s="16" t="e">
        <f t="shared" si="32"/>
        <v>#N/A</v>
      </c>
      <c r="N200" s="107">
        <f t="shared" si="33"/>
        <v>0</v>
      </c>
      <c r="O200" s="107">
        <f t="shared" si="34"/>
        <v>0</v>
      </c>
      <c r="P200" s="107">
        <f t="shared" si="35"/>
        <v>0</v>
      </c>
      <c r="Q200" s="107">
        <f t="shared" si="36"/>
        <v>0</v>
      </c>
      <c r="R200" s="107">
        <f t="shared" si="37"/>
        <v>0</v>
      </c>
      <c r="S200" s="107">
        <f t="shared" si="38"/>
        <v>0</v>
      </c>
    </row>
    <row r="201" spans="1:19" ht="32.25" customHeight="1">
      <c r="A201" s="89">
        <v>189</v>
      </c>
      <c r="B201" s="100"/>
      <c r="C201" s="100"/>
      <c r="D201" s="100"/>
      <c r="E201" s="100"/>
      <c r="F201" s="100"/>
      <c r="G201" s="101"/>
      <c r="H201" s="90" t="str">
        <f t="shared" si="39"/>
        <v xml:space="preserve"> </v>
      </c>
      <c r="I201" s="91" t="str">
        <f t="shared" si="40"/>
        <v xml:space="preserve"> </v>
      </c>
      <c r="J201" s="80" t="e">
        <f t="shared" si="29"/>
        <v>#N/A</v>
      </c>
      <c r="K201" s="17" t="e">
        <f t="shared" si="30"/>
        <v>#N/A</v>
      </c>
      <c r="L201" s="17" t="e">
        <f t="shared" si="31"/>
        <v>#N/A</v>
      </c>
      <c r="M201" s="16" t="e">
        <f t="shared" si="32"/>
        <v>#N/A</v>
      </c>
      <c r="N201" s="107">
        <f t="shared" si="33"/>
        <v>0</v>
      </c>
      <c r="O201" s="107">
        <f t="shared" si="34"/>
        <v>0</v>
      </c>
      <c r="P201" s="107">
        <f t="shared" si="35"/>
        <v>0</v>
      </c>
      <c r="Q201" s="107">
        <f t="shared" si="36"/>
        <v>0</v>
      </c>
      <c r="R201" s="107">
        <f t="shared" si="37"/>
        <v>0</v>
      </c>
      <c r="S201" s="107">
        <f t="shared" si="38"/>
        <v>0</v>
      </c>
    </row>
    <row r="202" spans="1:19" ht="32.25" customHeight="1">
      <c r="A202" s="89">
        <v>190</v>
      </c>
      <c r="B202" s="100"/>
      <c r="C202" s="100"/>
      <c r="D202" s="100"/>
      <c r="E202" s="100"/>
      <c r="F202" s="100"/>
      <c r="G202" s="101"/>
      <c r="H202" s="90" t="str">
        <f t="shared" si="39"/>
        <v xml:space="preserve"> </v>
      </c>
      <c r="I202" s="91" t="str">
        <f t="shared" si="40"/>
        <v xml:space="preserve"> </v>
      </c>
      <c r="J202" s="80" t="e">
        <f t="shared" si="29"/>
        <v>#N/A</v>
      </c>
      <c r="K202" s="17" t="e">
        <f t="shared" si="30"/>
        <v>#N/A</v>
      </c>
      <c r="L202" s="17" t="e">
        <f t="shared" si="31"/>
        <v>#N/A</v>
      </c>
      <c r="M202" s="16" t="e">
        <f t="shared" si="32"/>
        <v>#N/A</v>
      </c>
      <c r="N202" s="107">
        <f t="shared" si="33"/>
        <v>0</v>
      </c>
      <c r="O202" s="107">
        <f t="shared" si="34"/>
        <v>0</v>
      </c>
      <c r="P202" s="107">
        <f t="shared" si="35"/>
        <v>0</v>
      </c>
      <c r="Q202" s="107">
        <f t="shared" si="36"/>
        <v>0</v>
      </c>
      <c r="R202" s="107">
        <f t="shared" si="37"/>
        <v>0</v>
      </c>
      <c r="S202" s="107">
        <f t="shared" si="38"/>
        <v>0</v>
      </c>
    </row>
    <row r="203" spans="1:19" ht="32.25" customHeight="1">
      <c r="A203" s="89">
        <v>191</v>
      </c>
      <c r="B203" s="100"/>
      <c r="C203" s="100"/>
      <c r="D203" s="100"/>
      <c r="E203" s="100"/>
      <c r="F203" s="100"/>
      <c r="G203" s="101"/>
      <c r="H203" s="90" t="str">
        <f t="shared" si="39"/>
        <v xml:space="preserve"> </v>
      </c>
      <c r="I203" s="91" t="str">
        <f t="shared" si="40"/>
        <v xml:space="preserve"> </v>
      </c>
      <c r="J203" s="80" t="e">
        <f t="shared" si="29"/>
        <v>#N/A</v>
      </c>
      <c r="K203" s="17" t="e">
        <f t="shared" si="30"/>
        <v>#N/A</v>
      </c>
      <c r="L203" s="17" t="e">
        <f t="shared" si="31"/>
        <v>#N/A</v>
      </c>
      <c r="M203" s="16" t="e">
        <f t="shared" si="32"/>
        <v>#N/A</v>
      </c>
      <c r="N203" s="107">
        <f t="shared" si="33"/>
        <v>0</v>
      </c>
      <c r="O203" s="107">
        <f t="shared" si="34"/>
        <v>0</v>
      </c>
      <c r="P203" s="107">
        <f t="shared" si="35"/>
        <v>0</v>
      </c>
      <c r="Q203" s="107">
        <f t="shared" si="36"/>
        <v>0</v>
      </c>
      <c r="R203" s="107">
        <f t="shared" si="37"/>
        <v>0</v>
      </c>
      <c r="S203" s="107">
        <f t="shared" si="38"/>
        <v>0</v>
      </c>
    </row>
    <row r="204" spans="1:19" ht="32.25" customHeight="1">
      <c r="A204" s="89">
        <v>192</v>
      </c>
      <c r="B204" s="100"/>
      <c r="C204" s="100"/>
      <c r="D204" s="100"/>
      <c r="E204" s="100"/>
      <c r="F204" s="100"/>
      <c r="G204" s="101"/>
      <c r="H204" s="90" t="str">
        <f t="shared" si="39"/>
        <v xml:space="preserve"> </v>
      </c>
      <c r="I204" s="91" t="str">
        <f t="shared" si="40"/>
        <v xml:space="preserve"> </v>
      </c>
      <c r="J204" s="80" t="e">
        <f t="shared" si="29"/>
        <v>#N/A</v>
      </c>
      <c r="K204" s="17" t="e">
        <f t="shared" si="30"/>
        <v>#N/A</v>
      </c>
      <c r="L204" s="17" t="e">
        <f t="shared" si="31"/>
        <v>#N/A</v>
      </c>
      <c r="M204" s="16" t="e">
        <f t="shared" si="32"/>
        <v>#N/A</v>
      </c>
      <c r="N204" s="107">
        <f t="shared" si="33"/>
        <v>0</v>
      </c>
      <c r="O204" s="107">
        <f t="shared" si="34"/>
        <v>0</v>
      </c>
      <c r="P204" s="107">
        <f t="shared" si="35"/>
        <v>0</v>
      </c>
      <c r="Q204" s="107">
        <f t="shared" si="36"/>
        <v>0</v>
      </c>
      <c r="R204" s="107">
        <f t="shared" si="37"/>
        <v>0</v>
      </c>
      <c r="S204" s="107">
        <f t="shared" si="38"/>
        <v>0</v>
      </c>
    </row>
    <row r="205" spans="1:19" ht="32.25" customHeight="1">
      <c r="A205" s="89">
        <v>193</v>
      </c>
      <c r="B205" s="100"/>
      <c r="C205" s="100"/>
      <c r="D205" s="100"/>
      <c r="E205" s="100"/>
      <c r="F205" s="100"/>
      <c r="G205" s="101"/>
      <c r="H205" s="90" t="str">
        <f t="shared" si="39"/>
        <v xml:space="preserve"> </v>
      </c>
      <c r="I205" s="91" t="str">
        <f t="shared" si="40"/>
        <v xml:space="preserve"> </v>
      </c>
      <c r="J205" s="80" t="e">
        <f t="shared" si="29"/>
        <v>#N/A</v>
      </c>
      <c r="K205" s="17" t="e">
        <f t="shared" si="30"/>
        <v>#N/A</v>
      </c>
      <c r="L205" s="17" t="e">
        <f t="shared" si="31"/>
        <v>#N/A</v>
      </c>
      <c r="M205" s="16" t="e">
        <f t="shared" si="32"/>
        <v>#N/A</v>
      </c>
      <c r="N205" s="107">
        <f t="shared" si="33"/>
        <v>0</v>
      </c>
      <c r="O205" s="107">
        <f t="shared" si="34"/>
        <v>0</v>
      </c>
      <c r="P205" s="107">
        <f t="shared" si="35"/>
        <v>0</v>
      </c>
      <c r="Q205" s="107">
        <f t="shared" si="36"/>
        <v>0</v>
      </c>
      <c r="R205" s="107">
        <f t="shared" si="37"/>
        <v>0</v>
      </c>
      <c r="S205" s="107">
        <f t="shared" si="38"/>
        <v>0</v>
      </c>
    </row>
    <row r="206" spans="1:19" ht="32.25" customHeight="1">
      <c r="A206" s="89">
        <v>194</v>
      </c>
      <c r="B206" s="100"/>
      <c r="C206" s="100"/>
      <c r="D206" s="100"/>
      <c r="E206" s="100"/>
      <c r="F206" s="100"/>
      <c r="G206" s="101"/>
      <c r="H206" s="90" t="str">
        <f t="shared" si="39"/>
        <v xml:space="preserve"> </v>
      </c>
      <c r="I206" s="91" t="str">
        <f t="shared" si="40"/>
        <v xml:space="preserve"> </v>
      </c>
      <c r="J206" s="80" t="e">
        <f t="shared" ref="J206:J269" si="41">INDEX($T$37:$U$38,MATCH(D206,$U$37:$U$38,0),1)</f>
        <v>#N/A</v>
      </c>
      <c r="K206" s="17" t="e">
        <f t="shared" ref="K206:K269" si="42">INDEX($T$41:$U$49,MATCH(E206,$U$41:$U$49,0),1)</f>
        <v>#N/A</v>
      </c>
      <c r="L206" s="17" t="e">
        <f t="shared" ref="L206:L269" si="43">INDEX($T$52:$U$55,MATCH(F206,$U$52:$U$55,0),1)</f>
        <v>#N/A</v>
      </c>
      <c r="M206" s="16" t="e">
        <f t="shared" ref="M206:M269" si="44">INDEX($T$58:$U$65,MATCH(G206,$U$58:$U$65,0),1)</f>
        <v>#N/A</v>
      </c>
      <c r="N206" s="107">
        <f t="shared" ref="N206:N269" si="45">IF(H206=" ",0,IF(C206=$U$69,IF(M206=1,1,0),IF(M206=1,"R",0)))</f>
        <v>0</v>
      </c>
      <c r="O206" s="107">
        <f t="shared" ref="O206:O269" si="46">IF(H206=" ",0,IF(M206&gt;1,1,0))</f>
        <v>0</v>
      </c>
      <c r="P206" s="107">
        <f t="shared" ref="P206:P269" si="47">IF(H206=" ",0,IF(M206&lt;4,IF(M206=1,IF(C206=$U$69,1,"R"),1),0) )</f>
        <v>0</v>
      </c>
      <c r="Q206" s="107">
        <f t="shared" ref="Q206:Q269" si="48">IF(H206=" ",0,IF(M206=4,1,0))</f>
        <v>0</v>
      </c>
      <c r="R206" s="107">
        <f t="shared" ref="R206:R269" si="49">IF(H206=" ",0,IF(M206&gt;2,1,0))</f>
        <v>0</v>
      </c>
      <c r="S206" s="107">
        <f t="shared" ref="S206:S269" si="50">IF(H206=" ",0,IF(M206=4,1,0))</f>
        <v>0</v>
      </c>
    </row>
    <row r="207" spans="1:19" ht="32.25" customHeight="1">
      <c r="A207" s="89">
        <v>195</v>
      </c>
      <c r="B207" s="100"/>
      <c r="C207" s="100"/>
      <c r="D207" s="100"/>
      <c r="E207" s="100"/>
      <c r="F207" s="100"/>
      <c r="G207" s="101"/>
      <c r="H207" s="90" t="str">
        <f t="shared" si="39"/>
        <v xml:space="preserve"> </v>
      </c>
      <c r="I207" s="91" t="str">
        <f t="shared" si="40"/>
        <v xml:space="preserve"> </v>
      </c>
      <c r="J207" s="80" t="e">
        <f t="shared" si="41"/>
        <v>#N/A</v>
      </c>
      <c r="K207" s="17" t="e">
        <f t="shared" si="42"/>
        <v>#N/A</v>
      </c>
      <c r="L207" s="17" t="e">
        <f t="shared" si="43"/>
        <v>#N/A</v>
      </c>
      <c r="M207" s="16" t="e">
        <f t="shared" si="44"/>
        <v>#N/A</v>
      </c>
      <c r="N207" s="107">
        <f t="shared" si="45"/>
        <v>0</v>
      </c>
      <c r="O207" s="107">
        <f t="shared" si="46"/>
        <v>0</v>
      </c>
      <c r="P207" s="107">
        <f t="shared" si="47"/>
        <v>0</v>
      </c>
      <c r="Q207" s="107">
        <f t="shared" si="48"/>
        <v>0</v>
      </c>
      <c r="R207" s="107">
        <f t="shared" si="49"/>
        <v>0</v>
      </c>
      <c r="S207" s="107">
        <f t="shared" si="50"/>
        <v>0</v>
      </c>
    </row>
    <row r="208" spans="1:19" ht="32.25" customHeight="1">
      <c r="A208" s="89">
        <v>196</v>
      </c>
      <c r="B208" s="100"/>
      <c r="C208" s="100"/>
      <c r="D208" s="100"/>
      <c r="E208" s="100"/>
      <c r="F208" s="100"/>
      <c r="G208" s="101"/>
      <c r="H208" s="90" t="str">
        <f t="shared" si="39"/>
        <v xml:space="preserve"> </v>
      </c>
      <c r="I208" s="91" t="str">
        <f t="shared" si="40"/>
        <v xml:space="preserve"> </v>
      </c>
      <c r="J208" s="80" t="e">
        <f t="shared" si="41"/>
        <v>#N/A</v>
      </c>
      <c r="K208" s="17" t="e">
        <f t="shared" si="42"/>
        <v>#N/A</v>
      </c>
      <c r="L208" s="17" t="e">
        <f t="shared" si="43"/>
        <v>#N/A</v>
      </c>
      <c r="M208" s="16" t="e">
        <f t="shared" si="44"/>
        <v>#N/A</v>
      </c>
      <c r="N208" s="107">
        <f t="shared" si="45"/>
        <v>0</v>
      </c>
      <c r="O208" s="107">
        <f t="shared" si="46"/>
        <v>0</v>
      </c>
      <c r="P208" s="107">
        <f t="shared" si="47"/>
        <v>0</v>
      </c>
      <c r="Q208" s="107">
        <f t="shared" si="48"/>
        <v>0</v>
      </c>
      <c r="R208" s="107">
        <f t="shared" si="49"/>
        <v>0</v>
      </c>
      <c r="S208" s="107">
        <f t="shared" si="50"/>
        <v>0</v>
      </c>
    </row>
    <row r="209" spans="1:19" ht="32.25" customHeight="1">
      <c r="A209" s="89">
        <v>197</v>
      </c>
      <c r="B209" s="100"/>
      <c r="C209" s="100"/>
      <c r="D209" s="100"/>
      <c r="E209" s="100"/>
      <c r="F209" s="100"/>
      <c r="G209" s="101"/>
      <c r="H209" s="90" t="str">
        <f t="shared" si="39"/>
        <v xml:space="preserve"> </v>
      </c>
      <c r="I209" s="91" t="str">
        <f t="shared" si="40"/>
        <v xml:space="preserve"> </v>
      </c>
      <c r="J209" s="80" t="e">
        <f t="shared" si="41"/>
        <v>#N/A</v>
      </c>
      <c r="K209" s="17" t="e">
        <f t="shared" si="42"/>
        <v>#N/A</v>
      </c>
      <c r="L209" s="17" t="e">
        <f t="shared" si="43"/>
        <v>#N/A</v>
      </c>
      <c r="M209" s="16" t="e">
        <f t="shared" si="44"/>
        <v>#N/A</v>
      </c>
      <c r="N209" s="107">
        <f t="shared" si="45"/>
        <v>0</v>
      </c>
      <c r="O209" s="107">
        <f t="shared" si="46"/>
        <v>0</v>
      </c>
      <c r="P209" s="107">
        <f t="shared" si="47"/>
        <v>0</v>
      </c>
      <c r="Q209" s="107">
        <f t="shared" si="48"/>
        <v>0</v>
      </c>
      <c r="R209" s="107">
        <f t="shared" si="49"/>
        <v>0</v>
      </c>
      <c r="S209" s="107">
        <f t="shared" si="50"/>
        <v>0</v>
      </c>
    </row>
    <row r="210" spans="1:19" ht="32.25" customHeight="1">
      <c r="A210" s="89">
        <v>198</v>
      </c>
      <c r="B210" s="100"/>
      <c r="C210" s="100"/>
      <c r="D210" s="100"/>
      <c r="E210" s="100"/>
      <c r="F210" s="100"/>
      <c r="G210" s="101"/>
      <c r="H210" s="90" t="str">
        <f t="shared" si="39"/>
        <v xml:space="preserve"> </v>
      </c>
      <c r="I210" s="91" t="str">
        <f t="shared" si="40"/>
        <v xml:space="preserve"> </v>
      </c>
      <c r="J210" s="80" t="e">
        <f t="shared" si="41"/>
        <v>#N/A</v>
      </c>
      <c r="K210" s="17" t="e">
        <f t="shared" si="42"/>
        <v>#N/A</v>
      </c>
      <c r="L210" s="17" t="e">
        <f t="shared" si="43"/>
        <v>#N/A</v>
      </c>
      <c r="M210" s="16" t="e">
        <f t="shared" si="44"/>
        <v>#N/A</v>
      </c>
      <c r="N210" s="107">
        <f t="shared" si="45"/>
        <v>0</v>
      </c>
      <c r="O210" s="107">
        <f t="shared" si="46"/>
        <v>0</v>
      </c>
      <c r="P210" s="107">
        <f t="shared" si="47"/>
        <v>0</v>
      </c>
      <c r="Q210" s="107">
        <f t="shared" si="48"/>
        <v>0</v>
      </c>
      <c r="R210" s="107">
        <f t="shared" si="49"/>
        <v>0</v>
      </c>
      <c r="S210" s="107">
        <f t="shared" si="50"/>
        <v>0</v>
      </c>
    </row>
    <row r="211" spans="1:19" ht="32.25" customHeight="1">
      <c r="A211" s="89">
        <v>199</v>
      </c>
      <c r="B211" s="100"/>
      <c r="C211" s="100"/>
      <c r="D211" s="100"/>
      <c r="E211" s="100"/>
      <c r="F211" s="100"/>
      <c r="G211" s="101"/>
      <c r="H211" s="90" t="str">
        <f t="shared" si="39"/>
        <v xml:space="preserve"> </v>
      </c>
      <c r="I211" s="91" t="str">
        <f t="shared" si="40"/>
        <v xml:space="preserve"> </v>
      </c>
      <c r="J211" s="80" t="e">
        <f t="shared" si="41"/>
        <v>#N/A</v>
      </c>
      <c r="K211" s="17" t="e">
        <f t="shared" si="42"/>
        <v>#N/A</v>
      </c>
      <c r="L211" s="17" t="e">
        <f t="shared" si="43"/>
        <v>#N/A</v>
      </c>
      <c r="M211" s="16" t="e">
        <f t="shared" si="44"/>
        <v>#N/A</v>
      </c>
      <c r="N211" s="107">
        <f t="shared" si="45"/>
        <v>0</v>
      </c>
      <c r="O211" s="107">
        <f t="shared" si="46"/>
        <v>0</v>
      </c>
      <c r="P211" s="107">
        <f t="shared" si="47"/>
        <v>0</v>
      </c>
      <c r="Q211" s="107">
        <f t="shared" si="48"/>
        <v>0</v>
      </c>
      <c r="R211" s="107">
        <f t="shared" si="49"/>
        <v>0</v>
      </c>
      <c r="S211" s="107">
        <f t="shared" si="50"/>
        <v>0</v>
      </c>
    </row>
    <row r="212" spans="1:19" ht="32.25" customHeight="1">
      <c r="A212" s="89">
        <v>200</v>
      </c>
      <c r="B212" s="100"/>
      <c r="C212" s="100"/>
      <c r="D212" s="100"/>
      <c r="E212" s="100"/>
      <c r="F212" s="100"/>
      <c r="G212" s="101"/>
      <c r="H212" s="90" t="str">
        <f t="shared" si="39"/>
        <v xml:space="preserve"> </v>
      </c>
      <c r="I212" s="91" t="str">
        <f t="shared" si="40"/>
        <v xml:space="preserve"> </v>
      </c>
      <c r="J212" s="80" t="e">
        <f t="shared" si="41"/>
        <v>#N/A</v>
      </c>
      <c r="K212" s="17" t="e">
        <f t="shared" si="42"/>
        <v>#N/A</v>
      </c>
      <c r="L212" s="17" t="e">
        <f t="shared" si="43"/>
        <v>#N/A</v>
      </c>
      <c r="M212" s="16" t="e">
        <f t="shared" si="44"/>
        <v>#N/A</v>
      </c>
      <c r="N212" s="107">
        <f t="shared" si="45"/>
        <v>0</v>
      </c>
      <c r="O212" s="107">
        <f t="shared" si="46"/>
        <v>0</v>
      </c>
      <c r="P212" s="107">
        <f t="shared" si="47"/>
        <v>0</v>
      </c>
      <c r="Q212" s="107">
        <f t="shared" si="48"/>
        <v>0</v>
      </c>
      <c r="R212" s="107">
        <f t="shared" si="49"/>
        <v>0</v>
      </c>
      <c r="S212" s="107">
        <f t="shared" si="50"/>
        <v>0</v>
      </c>
    </row>
    <row r="213" spans="1:19" ht="32.25" customHeight="1">
      <c r="A213" s="89">
        <v>201</v>
      </c>
      <c r="B213" s="100"/>
      <c r="C213" s="100"/>
      <c r="D213" s="100"/>
      <c r="E213" s="100"/>
      <c r="F213" s="100"/>
      <c r="G213" s="101"/>
      <c r="H213" s="90" t="str">
        <f t="shared" si="39"/>
        <v xml:space="preserve"> </v>
      </c>
      <c r="I213" s="91" t="str">
        <f t="shared" si="40"/>
        <v xml:space="preserve"> </v>
      </c>
      <c r="J213" s="80" t="e">
        <f t="shared" si="41"/>
        <v>#N/A</v>
      </c>
      <c r="K213" s="17" t="e">
        <f t="shared" si="42"/>
        <v>#N/A</v>
      </c>
      <c r="L213" s="17" t="e">
        <f t="shared" si="43"/>
        <v>#N/A</v>
      </c>
      <c r="M213" s="16" t="e">
        <f t="shared" si="44"/>
        <v>#N/A</v>
      </c>
      <c r="N213" s="107">
        <f t="shared" si="45"/>
        <v>0</v>
      </c>
      <c r="O213" s="107">
        <f t="shared" si="46"/>
        <v>0</v>
      </c>
      <c r="P213" s="107">
        <f t="shared" si="47"/>
        <v>0</v>
      </c>
      <c r="Q213" s="107">
        <f t="shared" si="48"/>
        <v>0</v>
      </c>
      <c r="R213" s="107">
        <f t="shared" si="49"/>
        <v>0</v>
      </c>
      <c r="S213" s="107">
        <f t="shared" si="50"/>
        <v>0</v>
      </c>
    </row>
    <row r="214" spans="1:19" ht="32.25" customHeight="1">
      <c r="A214" s="89">
        <v>202</v>
      </c>
      <c r="B214" s="100"/>
      <c r="C214" s="100"/>
      <c r="D214" s="100"/>
      <c r="E214" s="100"/>
      <c r="F214" s="100"/>
      <c r="G214" s="101"/>
      <c r="H214" s="90" t="str">
        <f t="shared" si="39"/>
        <v xml:space="preserve"> </v>
      </c>
      <c r="I214" s="91" t="str">
        <f t="shared" si="40"/>
        <v xml:space="preserve"> </v>
      </c>
      <c r="J214" s="80" t="e">
        <f t="shared" si="41"/>
        <v>#N/A</v>
      </c>
      <c r="K214" s="17" t="e">
        <f t="shared" si="42"/>
        <v>#N/A</v>
      </c>
      <c r="L214" s="17" t="e">
        <f t="shared" si="43"/>
        <v>#N/A</v>
      </c>
      <c r="M214" s="16" t="e">
        <f t="shared" si="44"/>
        <v>#N/A</v>
      </c>
      <c r="N214" s="107">
        <f t="shared" si="45"/>
        <v>0</v>
      </c>
      <c r="O214" s="107">
        <f t="shared" si="46"/>
        <v>0</v>
      </c>
      <c r="P214" s="107">
        <f t="shared" si="47"/>
        <v>0</v>
      </c>
      <c r="Q214" s="107">
        <f t="shared" si="48"/>
        <v>0</v>
      </c>
      <c r="R214" s="107">
        <f t="shared" si="49"/>
        <v>0</v>
      </c>
      <c r="S214" s="107">
        <f t="shared" si="50"/>
        <v>0</v>
      </c>
    </row>
    <row r="215" spans="1:19" ht="32.25" customHeight="1">
      <c r="A215" s="89">
        <v>203</v>
      </c>
      <c r="B215" s="100"/>
      <c r="C215" s="100"/>
      <c r="D215" s="100"/>
      <c r="E215" s="100"/>
      <c r="F215" s="100"/>
      <c r="G215" s="101"/>
      <c r="H215" s="90" t="str">
        <f t="shared" si="39"/>
        <v xml:space="preserve"> </v>
      </c>
      <c r="I215" s="91" t="str">
        <f t="shared" si="40"/>
        <v xml:space="preserve"> </v>
      </c>
      <c r="J215" s="80" t="e">
        <f t="shared" si="41"/>
        <v>#N/A</v>
      </c>
      <c r="K215" s="17" t="e">
        <f t="shared" si="42"/>
        <v>#N/A</v>
      </c>
      <c r="L215" s="17" t="e">
        <f t="shared" si="43"/>
        <v>#N/A</v>
      </c>
      <c r="M215" s="16" t="e">
        <f t="shared" si="44"/>
        <v>#N/A</v>
      </c>
      <c r="N215" s="107">
        <f t="shared" si="45"/>
        <v>0</v>
      </c>
      <c r="O215" s="107">
        <f t="shared" si="46"/>
        <v>0</v>
      </c>
      <c r="P215" s="107">
        <f t="shared" si="47"/>
        <v>0</v>
      </c>
      <c r="Q215" s="107">
        <f t="shared" si="48"/>
        <v>0</v>
      </c>
      <c r="R215" s="107">
        <f t="shared" si="49"/>
        <v>0</v>
      </c>
      <c r="S215" s="107">
        <f t="shared" si="50"/>
        <v>0</v>
      </c>
    </row>
    <row r="216" spans="1:19" ht="32.25" customHeight="1">
      <c r="A216" s="89">
        <v>204</v>
      </c>
      <c r="B216" s="100"/>
      <c r="C216" s="100"/>
      <c r="D216" s="100"/>
      <c r="E216" s="100"/>
      <c r="F216" s="100"/>
      <c r="G216" s="101"/>
      <c r="H216" s="90" t="str">
        <f t="shared" si="39"/>
        <v xml:space="preserve"> </v>
      </c>
      <c r="I216" s="91" t="str">
        <f t="shared" si="40"/>
        <v xml:space="preserve"> </v>
      </c>
      <c r="J216" s="80" t="e">
        <f t="shared" si="41"/>
        <v>#N/A</v>
      </c>
      <c r="K216" s="17" t="e">
        <f t="shared" si="42"/>
        <v>#N/A</v>
      </c>
      <c r="L216" s="17" t="e">
        <f t="shared" si="43"/>
        <v>#N/A</v>
      </c>
      <c r="M216" s="16" t="e">
        <f t="shared" si="44"/>
        <v>#N/A</v>
      </c>
      <c r="N216" s="107">
        <f t="shared" si="45"/>
        <v>0</v>
      </c>
      <c r="O216" s="107">
        <f t="shared" si="46"/>
        <v>0</v>
      </c>
      <c r="P216" s="107">
        <f t="shared" si="47"/>
        <v>0</v>
      </c>
      <c r="Q216" s="107">
        <f t="shared" si="48"/>
        <v>0</v>
      </c>
      <c r="R216" s="107">
        <f t="shared" si="49"/>
        <v>0</v>
      </c>
      <c r="S216" s="107">
        <f t="shared" si="50"/>
        <v>0</v>
      </c>
    </row>
    <row r="217" spans="1:19" ht="32.25" customHeight="1">
      <c r="A217" s="89">
        <v>205</v>
      </c>
      <c r="B217" s="100"/>
      <c r="C217" s="100"/>
      <c r="D217" s="100"/>
      <c r="E217" s="100"/>
      <c r="F217" s="100"/>
      <c r="G217" s="101"/>
      <c r="H217" s="90" t="str">
        <f t="shared" si="39"/>
        <v xml:space="preserve"> </v>
      </c>
      <c r="I217" s="91" t="str">
        <f t="shared" si="40"/>
        <v xml:space="preserve"> </v>
      </c>
      <c r="J217" s="80" t="e">
        <f t="shared" si="41"/>
        <v>#N/A</v>
      </c>
      <c r="K217" s="17" t="e">
        <f t="shared" si="42"/>
        <v>#N/A</v>
      </c>
      <c r="L217" s="17" t="e">
        <f t="shared" si="43"/>
        <v>#N/A</v>
      </c>
      <c r="M217" s="16" t="e">
        <f t="shared" si="44"/>
        <v>#N/A</v>
      </c>
      <c r="N217" s="107">
        <f t="shared" si="45"/>
        <v>0</v>
      </c>
      <c r="O217" s="107">
        <f t="shared" si="46"/>
        <v>0</v>
      </c>
      <c r="P217" s="107">
        <f t="shared" si="47"/>
        <v>0</v>
      </c>
      <c r="Q217" s="107">
        <f t="shared" si="48"/>
        <v>0</v>
      </c>
      <c r="R217" s="107">
        <f t="shared" si="49"/>
        <v>0</v>
      </c>
      <c r="S217" s="107">
        <f t="shared" si="50"/>
        <v>0</v>
      </c>
    </row>
    <row r="218" spans="1:19" ht="32.25" customHeight="1">
      <c r="A218" s="89">
        <v>206</v>
      </c>
      <c r="B218" s="100"/>
      <c r="C218" s="100"/>
      <c r="D218" s="100"/>
      <c r="E218" s="100"/>
      <c r="F218" s="100"/>
      <c r="G218" s="101"/>
      <c r="H218" s="90" t="str">
        <f t="shared" si="39"/>
        <v xml:space="preserve"> </v>
      </c>
      <c r="I218" s="91" t="str">
        <f t="shared" si="40"/>
        <v xml:space="preserve"> </v>
      </c>
      <c r="J218" s="80" t="e">
        <f t="shared" si="41"/>
        <v>#N/A</v>
      </c>
      <c r="K218" s="17" t="e">
        <f t="shared" si="42"/>
        <v>#N/A</v>
      </c>
      <c r="L218" s="17" t="e">
        <f t="shared" si="43"/>
        <v>#N/A</v>
      </c>
      <c r="M218" s="16" t="e">
        <f t="shared" si="44"/>
        <v>#N/A</v>
      </c>
      <c r="N218" s="107">
        <f t="shared" si="45"/>
        <v>0</v>
      </c>
      <c r="O218" s="107">
        <f t="shared" si="46"/>
        <v>0</v>
      </c>
      <c r="P218" s="107">
        <f t="shared" si="47"/>
        <v>0</v>
      </c>
      <c r="Q218" s="107">
        <f t="shared" si="48"/>
        <v>0</v>
      </c>
      <c r="R218" s="107">
        <f t="shared" si="49"/>
        <v>0</v>
      </c>
      <c r="S218" s="107">
        <f t="shared" si="50"/>
        <v>0</v>
      </c>
    </row>
    <row r="219" spans="1:19" ht="32.25" customHeight="1">
      <c r="A219" s="89">
        <v>207</v>
      </c>
      <c r="B219" s="100"/>
      <c r="C219" s="100"/>
      <c r="D219" s="100"/>
      <c r="E219" s="100"/>
      <c r="F219" s="100"/>
      <c r="G219" s="101"/>
      <c r="H219" s="90" t="str">
        <f t="shared" si="39"/>
        <v xml:space="preserve"> </v>
      </c>
      <c r="I219" s="91" t="str">
        <f t="shared" si="40"/>
        <v xml:space="preserve"> </v>
      </c>
      <c r="J219" s="80" t="e">
        <f t="shared" si="41"/>
        <v>#N/A</v>
      </c>
      <c r="K219" s="17" t="e">
        <f t="shared" si="42"/>
        <v>#N/A</v>
      </c>
      <c r="L219" s="17" t="e">
        <f t="shared" si="43"/>
        <v>#N/A</v>
      </c>
      <c r="M219" s="16" t="e">
        <f t="shared" si="44"/>
        <v>#N/A</v>
      </c>
      <c r="N219" s="107">
        <f t="shared" si="45"/>
        <v>0</v>
      </c>
      <c r="O219" s="107">
        <f t="shared" si="46"/>
        <v>0</v>
      </c>
      <c r="P219" s="107">
        <f t="shared" si="47"/>
        <v>0</v>
      </c>
      <c r="Q219" s="107">
        <f t="shared" si="48"/>
        <v>0</v>
      </c>
      <c r="R219" s="107">
        <f t="shared" si="49"/>
        <v>0</v>
      </c>
      <c r="S219" s="107">
        <f t="shared" si="50"/>
        <v>0</v>
      </c>
    </row>
    <row r="220" spans="1:19" ht="32.25" customHeight="1">
      <c r="A220" s="89">
        <v>208</v>
      </c>
      <c r="B220" s="100"/>
      <c r="C220" s="100"/>
      <c r="D220" s="100"/>
      <c r="E220" s="100"/>
      <c r="F220" s="100"/>
      <c r="G220" s="101"/>
      <c r="H220" s="90" t="str">
        <f t="shared" si="39"/>
        <v xml:space="preserve"> </v>
      </c>
      <c r="I220" s="91" t="str">
        <f t="shared" si="40"/>
        <v xml:space="preserve"> </v>
      </c>
      <c r="J220" s="80" t="e">
        <f t="shared" si="41"/>
        <v>#N/A</v>
      </c>
      <c r="K220" s="17" t="e">
        <f t="shared" si="42"/>
        <v>#N/A</v>
      </c>
      <c r="L220" s="17" t="e">
        <f t="shared" si="43"/>
        <v>#N/A</v>
      </c>
      <c r="M220" s="16" t="e">
        <f t="shared" si="44"/>
        <v>#N/A</v>
      </c>
      <c r="N220" s="107">
        <f t="shared" si="45"/>
        <v>0</v>
      </c>
      <c r="O220" s="107">
        <f t="shared" si="46"/>
        <v>0</v>
      </c>
      <c r="P220" s="107">
        <f t="shared" si="47"/>
        <v>0</v>
      </c>
      <c r="Q220" s="107">
        <f t="shared" si="48"/>
        <v>0</v>
      </c>
      <c r="R220" s="107">
        <f t="shared" si="49"/>
        <v>0</v>
      </c>
      <c r="S220" s="107">
        <f t="shared" si="50"/>
        <v>0</v>
      </c>
    </row>
    <row r="221" spans="1:19" ht="32.25" customHeight="1">
      <c r="A221" s="89">
        <v>209</v>
      </c>
      <c r="B221" s="100"/>
      <c r="C221" s="100"/>
      <c r="D221" s="100"/>
      <c r="E221" s="100"/>
      <c r="F221" s="100"/>
      <c r="G221" s="101"/>
      <c r="H221" s="90" t="str">
        <f t="shared" si="39"/>
        <v xml:space="preserve"> </v>
      </c>
      <c r="I221" s="91" t="str">
        <f t="shared" si="40"/>
        <v xml:space="preserve"> </v>
      </c>
      <c r="J221" s="80" t="e">
        <f t="shared" si="41"/>
        <v>#N/A</v>
      </c>
      <c r="K221" s="17" t="e">
        <f t="shared" si="42"/>
        <v>#N/A</v>
      </c>
      <c r="L221" s="17" t="e">
        <f t="shared" si="43"/>
        <v>#N/A</v>
      </c>
      <c r="M221" s="16" t="e">
        <f t="shared" si="44"/>
        <v>#N/A</v>
      </c>
      <c r="N221" s="107">
        <f t="shared" si="45"/>
        <v>0</v>
      </c>
      <c r="O221" s="107">
        <f t="shared" si="46"/>
        <v>0</v>
      </c>
      <c r="P221" s="107">
        <f t="shared" si="47"/>
        <v>0</v>
      </c>
      <c r="Q221" s="107">
        <f t="shared" si="48"/>
        <v>0</v>
      </c>
      <c r="R221" s="107">
        <f t="shared" si="49"/>
        <v>0</v>
      </c>
      <c r="S221" s="107">
        <f t="shared" si="50"/>
        <v>0</v>
      </c>
    </row>
    <row r="222" spans="1:19" ht="32.25" customHeight="1">
      <c r="A222" s="89">
        <v>210</v>
      </c>
      <c r="B222" s="100"/>
      <c r="C222" s="100"/>
      <c r="D222" s="100"/>
      <c r="E222" s="100"/>
      <c r="F222" s="100"/>
      <c r="G222" s="101"/>
      <c r="H222" s="90" t="str">
        <f t="shared" si="39"/>
        <v xml:space="preserve"> </v>
      </c>
      <c r="I222" s="91" t="str">
        <f t="shared" si="40"/>
        <v xml:space="preserve"> </v>
      </c>
      <c r="J222" s="80" t="e">
        <f t="shared" si="41"/>
        <v>#N/A</v>
      </c>
      <c r="K222" s="17" t="e">
        <f t="shared" si="42"/>
        <v>#N/A</v>
      </c>
      <c r="L222" s="17" t="e">
        <f t="shared" si="43"/>
        <v>#N/A</v>
      </c>
      <c r="M222" s="16" t="e">
        <f t="shared" si="44"/>
        <v>#N/A</v>
      </c>
      <c r="N222" s="107">
        <f t="shared" si="45"/>
        <v>0</v>
      </c>
      <c r="O222" s="107">
        <f t="shared" si="46"/>
        <v>0</v>
      </c>
      <c r="P222" s="107">
        <f t="shared" si="47"/>
        <v>0</v>
      </c>
      <c r="Q222" s="107">
        <f t="shared" si="48"/>
        <v>0</v>
      </c>
      <c r="R222" s="107">
        <f t="shared" si="49"/>
        <v>0</v>
      </c>
      <c r="S222" s="107">
        <f t="shared" si="50"/>
        <v>0</v>
      </c>
    </row>
    <row r="223" spans="1:19" ht="32.25" customHeight="1">
      <c r="A223" s="89">
        <v>211</v>
      </c>
      <c r="B223" s="100"/>
      <c r="C223" s="100"/>
      <c r="D223" s="100"/>
      <c r="E223" s="100"/>
      <c r="F223" s="100"/>
      <c r="G223" s="101"/>
      <c r="H223" s="90" t="str">
        <f t="shared" si="39"/>
        <v xml:space="preserve"> </v>
      </c>
      <c r="I223" s="91" t="str">
        <f t="shared" si="40"/>
        <v xml:space="preserve"> </v>
      </c>
      <c r="J223" s="80" t="e">
        <f t="shared" si="41"/>
        <v>#N/A</v>
      </c>
      <c r="K223" s="17" t="e">
        <f t="shared" si="42"/>
        <v>#N/A</v>
      </c>
      <c r="L223" s="17" t="e">
        <f t="shared" si="43"/>
        <v>#N/A</v>
      </c>
      <c r="M223" s="16" t="e">
        <f t="shared" si="44"/>
        <v>#N/A</v>
      </c>
      <c r="N223" s="107">
        <f t="shared" si="45"/>
        <v>0</v>
      </c>
      <c r="O223" s="107">
        <f t="shared" si="46"/>
        <v>0</v>
      </c>
      <c r="P223" s="107">
        <f t="shared" si="47"/>
        <v>0</v>
      </c>
      <c r="Q223" s="107">
        <f t="shared" si="48"/>
        <v>0</v>
      </c>
      <c r="R223" s="107">
        <f t="shared" si="49"/>
        <v>0</v>
      </c>
      <c r="S223" s="107">
        <f t="shared" si="50"/>
        <v>0</v>
      </c>
    </row>
    <row r="224" spans="1:19" ht="32.25" customHeight="1">
      <c r="A224" s="89">
        <v>212</v>
      </c>
      <c r="B224" s="100"/>
      <c r="C224" s="100"/>
      <c r="D224" s="100"/>
      <c r="E224" s="100"/>
      <c r="F224" s="100"/>
      <c r="G224" s="101"/>
      <c r="H224" s="90" t="str">
        <f t="shared" si="39"/>
        <v xml:space="preserve"> </v>
      </c>
      <c r="I224" s="91" t="str">
        <f t="shared" si="40"/>
        <v xml:space="preserve"> </v>
      </c>
      <c r="J224" s="80" t="e">
        <f t="shared" si="41"/>
        <v>#N/A</v>
      </c>
      <c r="K224" s="17" t="e">
        <f t="shared" si="42"/>
        <v>#N/A</v>
      </c>
      <c r="L224" s="17" t="e">
        <f t="shared" si="43"/>
        <v>#N/A</v>
      </c>
      <c r="M224" s="16" t="e">
        <f t="shared" si="44"/>
        <v>#N/A</v>
      </c>
      <c r="N224" s="107">
        <f t="shared" si="45"/>
        <v>0</v>
      </c>
      <c r="O224" s="107">
        <f t="shared" si="46"/>
        <v>0</v>
      </c>
      <c r="P224" s="107">
        <f t="shared" si="47"/>
        <v>0</v>
      </c>
      <c r="Q224" s="107">
        <f t="shared" si="48"/>
        <v>0</v>
      </c>
      <c r="R224" s="107">
        <f t="shared" si="49"/>
        <v>0</v>
      </c>
      <c r="S224" s="107">
        <f t="shared" si="50"/>
        <v>0</v>
      </c>
    </row>
    <row r="225" spans="1:19" ht="32.25" customHeight="1">
      <c r="A225" s="89">
        <v>213</v>
      </c>
      <c r="B225" s="100"/>
      <c r="C225" s="100"/>
      <c r="D225" s="100"/>
      <c r="E225" s="100"/>
      <c r="F225" s="100"/>
      <c r="G225" s="101"/>
      <c r="H225" s="90" t="str">
        <f t="shared" si="39"/>
        <v xml:space="preserve"> </v>
      </c>
      <c r="I225" s="91" t="str">
        <f t="shared" si="40"/>
        <v xml:space="preserve"> </v>
      </c>
      <c r="J225" s="80" t="e">
        <f t="shared" si="41"/>
        <v>#N/A</v>
      </c>
      <c r="K225" s="17" t="e">
        <f t="shared" si="42"/>
        <v>#N/A</v>
      </c>
      <c r="L225" s="17" t="e">
        <f t="shared" si="43"/>
        <v>#N/A</v>
      </c>
      <c r="M225" s="16" t="e">
        <f t="shared" si="44"/>
        <v>#N/A</v>
      </c>
      <c r="N225" s="107">
        <f t="shared" si="45"/>
        <v>0</v>
      </c>
      <c r="O225" s="107">
        <f t="shared" si="46"/>
        <v>0</v>
      </c>
      <c r="P225" s="107">
        <f t="shared" si="47"/>
        <v>0</v>
      </c>
      <c r="Q225" s="107">
        <f t="shared" si="48"/>
        <v>0</v>
      </c>
      <c r="R225" s="107">
        <f t="shared" si="49"/>
        <v>0</v>
      </c>
      <c r="S225" s="107">
        <f t="shared" si="50"/>
        <v>0</v>
      </c>
    </row>
    <row r="226" spans="1:19" ht="32.25" customHeight="1">
      <c r="A226" s="89">
        <v>214</v>
      </c>
      <c r="B226" s="100"/>
      <c r="C226" s="100"/>
      <c r="D226" s="100"/>
      <c r="E226" s="100"/>
      <c r="F226" s="100"/>
      <c r="G226" s="101"/>
      <c r="H226" s="90" t="str">
        <f t="shared" si="39"/>
        <v xml:space="preserve"> </v>
      </c>
      <c r="I226" s="91" t="str">
        <f t="shared" si="40"/>
        <v xml:space="preserve"> </v>
      </c>
      <c r="J226" s="80" t="e">
        <f t="shared" si="41"/>
        <v>#N/A</v>
      </c>
      <c r="K226" s="17" t="e">
        <f t="shared" si="42"/>
        <v>#N/A</v>
      </c>
      <c r="L226" s="17" t="e">
        <f t="shared" si="43"/>
        <v>#N/A</v>
      </c>
      <c r="M226" s="16" t="e">
        <f t="shared" si="44"/>
        <v>#N/A</v>
      </c>
      <c r="N226" s="107">
        <f t="shared" si="45"/>
        <v>0</v>
      </c>
      <c r="O226" s="107">
        <f t="shared" si="46"/>
        <v>0</v>
      </c>
      <c r="P226" s="107">
        <f t="shared" si="47"/>
        <v>0</v>
      </c>
      <c r="Q226" s="107">
        <f t="shared" si="48"/>
        <v>0</v>
      </c>
      <c r="R226" s="107">
        <f t="shared" si="49"/>
        <v>0</v>
      </c>
      <c r="S226" s="107">
        <f t="shared" si="50"/>
        <v>0</v>
      </c>
    </row>
    <row r="227" spans="1:19" ht="32.25" customHeight="1">
      <c r="A227" s="89">
        <v>215</v>
      </c>
      <c r="B227" s="100"/>
      <c r="C227" s="100"/>
      <c r="D227" s="100"/>
      <c r="E227" s="100"/>
      <c r="F227" s="100"/>
      <c r="G227" s="101"/>
      <c r="H227" s="90" t="str">
        <f t="shared" si="39"/>
        <v xml:space="preserve"> </v>
      </c>
      <c r="I227" s="91" t="str">
        <f t="shared" si="40"/>
        <v xml:space="preserve"> </v>
      </c>
      <c r="J227" s="80" t="e">
        <f t="shared" si="41"/>
        <v>#N/A</v>
      </c>
      <c r="K227" s="17" t="e">
        <f t="shared" si="42"/>
        <v>#N/A</v>
      </c>
      <c r="L227" s="17" t="e">
        <f t="shared" si="43"/>
        <v>#N/A</v>
      </c>
      <c r="M227" s="16" t="e">
        <f t="shared" si="44"/>
        <v>#N/A</v>
      </c>
      <c r="N227" s="107">
        <f t="shared" si="45"/>
        <v>0</v>
      </c>
      <c r="O227" s="107">
        <f t="shared" si="46"/>
        <v>0</v>
      </c>
      <c r="P227" s="107">
        <f t="shared" si="47"/>
        <v>0</v>
      </c>
      <c r="Q227" s="107">
        <f t="shared" si="48"/>
        <v>0</v>
      </c>
      <c r="R227" s="107">
        <f t="shared" si="49"/>
        <v>0</v>
      </c>
      <c r="S227" s="107">
        <f t="shared" si="50"/>
        <v>0</v>
      </c>
    </row>
    <row r="228" spans="1:19" ht="32.25" customHeight="1">
      <c r="A228" s="89">
        <v>216</v>
      </c>
      <c r="B228" s="100"/>
      <c r="C228" s="100"/>
      <c r="D228" s="100"/>
      <c r="E228" s="100"/>
      <c r="F228" s="100"/>
      <c r="G228" s="101"/>
      <c r="H228" s="90" t="str">
        <f t="shared" si="39"/>
        <v xml:space="preserve"> </v>
      </c>
      <c r="I228" s="91" t="str">
        <f t="shared" si="40"/>
        <v xml:space="preserve"> </v>
      </c>
      <c r="J228" s="80" t="e">
        <f t="shared" si="41"/>
        <v>#N/A</v>
      </c>
      <c r="K228" s="17" t="e">
        <f t="shared" si="42"/>
        <v>#N/A</v>
      </c>
      <c r="L228" s="17" t="e">
        <f t="shared" si="43"/>
        <v>#N/A</v>
      </c>
      <c r="M228" s="16" t="e">
        <f t="shared" si="44"/>
        <v>#N/A</v>
      </c>
      <c r="N228" s="107">
        <f t="shared" si="45"/>
        <v>0</v>
      </c>
      <c r="O228" s="107">
        <f t="shared" si="46"/>
        <v>0</v>
      </c>
      <c r="P228" s="107">
        <f t="shared" si="47"/>
        <v>0</v>
      </c>
      <c r="Q228" s="107">
        <f t="shared" si="48"/>
        <v>0</v>
      </c>
      <c r="R228" s="107">
        <f t="shared" si="49"/>
        <v>0</v>
      </c>
      <c r="S228" s="107">
        <f t="shared" si="50"/>
        <v>0</v>
      </c>
    </row>
    <row r="229" spans="1:19" ht="32.25" customHeight="1">
      <c r="A229" s="89">
        <v>217</v>
      </c>
      <c r="B229" s="100"/>
      <c r="C229" s="100"/>
      <c r="D229" s="100"/>
      <c r="E229" s="100"/>
      <c r="F229" s="100"/>
      <c r="G229" s="101"/>
      <c r="H229" s="90" t="str">
        <f t="shared" si="39"/>
        <v xml:space="preserve"> </v>
      </c>
      <c r="I229" s="91" t="str">
        <f t="shared" si="40"/>
        <v xml:space="preserve"> </v>
      </c>
      <c r="J229" s="80" t="e">
        <f t="shared" si="41"/>
        <v>#N/A</v>
      </c>
      <c r="K229" s="17" t="e">
        <f t="shared" si="42"/>
        <v>#N/A</v>
      </c>
      <c r="L229" s="17" t="e">
        <f t="shared" si="43"/>
        <v>#N/A</v>
      </c>
      <c r="M229" s="16" t="e">
        <f t="shared" si="44"/>
        <v>#N/A</v>
      </c>
      <c r="N229" s="107">
        <f t="shared" si="45"/>
        <v>0</v>
      </c>
      <c r="O229" s="107">
        <f t="shared" si="46"/>
        <v>0</v>
      </c>
      <c r="P229" s="107">
        <f t="shared" si="47"/>
        <v>0</v>
      </c>
      <c r="Q229" s="107">
        <f t="shared" si="48"/>
        <v>0</v>
      </c>
      <c r="R229" s="107">
        <f t="shared" si="49"/>
        <v>0</v>
      </c>
      <c r="S229" s="107">
        <f t="shared" si="50"/>
        <v>0</v>
      </c>
    </row>
    <row r="230" spans="1:19" ht="32.25" customHeight="1">
      <c r="A230" s="89">
        <v>218</v>
      </c>
      <c r="B230" s="100"/>
      <c r="C230" s="100"/>
      <c r="D230" s="100"/>
      <c r="E230" s="100"/>
      <c r="F230" s="100"/>
      <c r="G230" s="101"/>
      <c r="H230" s="90" t="str">
        <f t="shared" si="39"/>
        <v xml:space="preserve"> </v>
      </c>
      <c r="I230" s="91" t="str">
        <f t="shared" si="40"/>
        <v xml:space="preserve"> </v>
      </c>
      <c r="J230" s="80" t="e">
        <f t="shared" si="41"/>
        <v>#N/A</v>
      </c>
      <c r="K230" s="17" t="e">
        <f t="shared" si="42"/>
        <v>#N/A</v>
      </c>
      <c r="L230" s="17" t="e">
        <f t="shared" si="43"/>
        <v>#N/A</v>
      </c>
      <c r="M230" s="16" t="e">
        <f t="shared" si="44"/>
        <v>#N/A</v>
      </c>
      <c r="N230" s="107">
        <f t="shared" si="45"/>
        <v>0</v>
      </c>
      <c r="O230" s="107">
        <f t="shared" si="46"/>
        <v>0</v>
      </c>
      <c r="P230" s="107">
        <f t="shared" si="47"/>
        <v>0</v>
      </c>
      <c r="Q230" s="107">
        <f t="shared" si="48"/>
        <v>0</v>
      </c>
      <c r="R230" s="107">
        <f t="shared" si="49"/>
        <v>0</v>
      </c>
      <c r="S230" s="107">
        <f t="shared" si="50"/>
        <v>0</v>
      </c>
    </row>
    <row r="231" spans="1:19" ht="32.25" customHeight="1">
      <c r="A231" s="89">
        <v>219</v>
      </c>
      <c r="B231" s="100"/>
      <c r="C231" s="100"/>
      <c r="D231" s="100"/>
      <c r="E231" s="100"/>
      <c r="F231" s="100"/>
      <c r="G231" s="101"/>
      <c r="H231" s="90" t="str">
        <f t="shared" si="39"/>
        <v xml:space="preserve"> </v>
      </c>
      <c r="I231" s="91" t="str">
        <f t="shared" si="40"/>
        <v xml:space="preserve"> </v>
      </c>
      <c r="J231" s="80" t="e">
        <f t="shared" si="41"/>
        <v>#N/A</v>
      </c>
      <c r="K231" s="17" t="e">
        <f t="shared" si="42"/>
        <v>#N/A</v>
      </c>
      <c r="L231" s="17" t="e">
        <f t="shared" si="43"/>
        <v>#N/A</v>
      </c>
      <c r="M231" s="16" t="e">
        <f t="shared" si="44"/>
        <v>#N/A</v>
      </c>
      <c r="N231" s="107">
        <f t="shared" si="45"/>
        <v>0</v>
      </c>
      <c r="O231" s="107">
        <f t="shared" si="46"/>
        <v>0</v>
      </c>
      <c r="P231" s="107">
        <f t="shared" si="47"/>
        <v>0</v>
      </c>
      <c r="Q231" s="107">
        <f t="shared" si="48"/>
        <v>0</v>
      </c>
      <c r="R231" s="107">
        <f t="shared" si="49"/>
        <v>0</v>
      </c>
      <c r="S231" s="107">
        <f t="shared" si="50"/>
        <v>0</v>
      </c>
    </row>
    <row r="232" spans="1:19" ht="32.25" customHeight="1">
      <c r="A232" s="89">
        <v>220</v>
      </c>
      <c r="B232" s="100"/>
      <c r="C232" s="100"/>
      <c r="D232" s="100"/>
      <c r="E232" s="100"/>
      <c r="F232" s="100"/>
      <c r="G232" s="101"/>
      <c r="H232" s="90" t="str">
        <f t="shared" si="39"/>
        <v xml:space="preserve"> </v>
      </c>
      <c r="I232" s="91" t="str">
        <f t="shared" si="40"/>
        <v xml:space="preserve"> </v>
      </c>
      <c r="J232" s="80" t="e">
        <f t="shared" si="41"/>
        <v>#N/A</v>
      </c>
      <c r="K232" s="17" t="e">
        <f t="shared" si="42"/>
        <v>#N/A</v>
      </c>
      <c r="L232" s="17" t="e">
        <f t="shared" si="43"/>
        <v>#N/A</v>
      </c>
      <c r="M232" s="16" t="e">
        <f t="shared" si="44"/>
        <v>#N/A</v>
      </c>
      <c r="N232" s="107">
        <f t="shared" si="45"/>
        <v>0</v>
      </c>
      <c r="O232" s="107">
        <f t="shared" si="46"/>
        <v>0</v>
      </c>
      <c r="P232" s="107">
        <f t="shared" si="47"/>
        <v>0</v>
      </c>
      <c r="Q232" s="107">
        <f t="shared" si="48"/>
        <v>0</v>
      </c>
      <c r="R232" s="107">
        <f t="shared" si="49"/>
        <v>0</v>
      </c>
      <c r="S232" s="107">
        <f t="shared" si="50"/>
        <v>0</v>
      </c>
    </row>
    <row r="233" spans="1:19" ht="32.25" customHeight="1">
      <c r="A233" s="89">
        <v>221</v>
      </c>
      <c r="B233" s="100"/>
      <c r="C233" s="100"/>
      <c r="D233" s="100"/>
      <c r="E233" s="100"/>
      <c r="F233" s="100"/>
      <c r="G233" s="101"/>
      <c r="H233" s="90" t="str">
        <f t="shared" si="39"/>
        <v xml:space="preserve"> </v>
      </c>
      <c r="I233" s="91" t="str">
        <f t="shared" si="40"/>
        <v xml:space="preserve"> </v>
      </c>
      <c r="J233" s="80" t="e">
        <f t="shared" si="41"/>
        <v>#N/A</v>
      </c>
      <c r="K233" s="17" t="e">
        <f t="shared" si="42"/>
        <v>#N/A</v>
      </c>
      <c r="L233" s="17" t="e">
        <f t="shared" si="43"/>
        <v>#N/A</v>
      </c>
      <c r="M233" s="16" t="e">
        <f t="shared" si="44"/>
        <v>#N/A</v>
      </c>
      <c r="N233" s="107">
        <f t="shared" si="45"/>
        <v>0</v>
      </c>
      <c r="O233" s="107">
        <f t="shared" si="46"/>
        <v>0</v>
      </c>
      <c r="P233" s="107">
        <f t="shared" si="47"/>
        <v>0</v>
      </c>
      <c r="Q233" s="107">
        <f t="shared" si="48"/>
        <v>0</v>
      </c>
      <c r="R233" s="107">
        <f t="shared" si="49"/>
        <v>0</v>
      </c>
      <c r="S233" s="107">
        <f t="shared" si="50"/>
        <v>0</v>
      </c>
    </row>
    <row r="234" spans="1:19" ht="32.25" customHeight="1">
      <c r="A234" s="89">
        <v>222</v>
      </c>
      <c r="B234" s="100"/>
      <c r="C234" s="100"/>
      <c r="D234" s="100"/>
      <c r="E234" s="100"/>
      <c r="F234" s="100"/>
      <c r="G234" s="101"/>
      <c r="H234" s="90" t="str">
        <f t="shared" si="39"/>
        <v xml:space="preserve"> </v>
      </c>
      <c r="I234" s="91" t="str">
        <f t="shared" si="40"/>
        <v xml:space="preserve"> </v>
      </c>
      <c r="J234" s="80" t="e">
        <f t="shared" si="41"/>
        <v>#N/A</v>
      </c>
      <c r="K234" s="17" t="e">
        <f t="shared" si="42"/>
        <v>#N/A</v>
      </c>
      <c r="L234" s="17" t="e">
        <f t="shared" si="43"/>
        <v>#N/A</v>
      </c>
      <c r="M234" s="16" t="e">
        <f t="shared" si="44"/>
        <v>#N/A</v>
      </c>
      <c r="N234" s="107">
        <f t="shared" si="45"/>
        <v>0</v>
      </c>
      <c r="O234" s="107">
        <f t="shared" si="46"/>
        <v>0</v>
      </c>
      <c r="P234" s="107">
        <f t="shared" si="47"/>
        <v>0</v>
      </c>
      <c r="Q234" s="107">
        <f t="shared" si="48"/>
        <v>0</v>
      </c>
      <c r="R234" s="107">
        <f t="shared" si="49"/>
        <v>0</v>
      </c>
      <c r="S234" s="107">
        <f t="shared" si="50"/>
        <v>0</v>
      </c>
    </row>
    <row r="235" spans="1:19" ht="32.25" customHeight="1">
      <c r="A235" s="89">
        <v>223</v>
      </c>
      <c r="B235" s="100"/>
      <c r="C235" s="100"/>
      <c r="D235" s="100"/>
      <c r="E235" s="100"/>
      <c r="F235" s="100"/>
      <c r="G235" s="101"/>
      <c r="H235" s="90" t="str">
        <f t="shared" si="39"/>
        <v xml:space="preserve"> </v>
      </c>
      <c r="I235" s="91" t="str">
        <f t="shared" si="40"/>
        <v xml:space="preserve"> </v>
      </c>
      <c r="J235" s="80" t="e">
        <f t="shared" si="41"/>
        <v>#N/A</v>
      </c>
      <c r="K235" s="17" t="e">
        <f t="shared" si="42"/>
        <v>#N/A</v>
      </c>
      <c r="L235" s="17" t="e">
        <f t="shared" si="43"/>
        <v>#N/A</v>
      </c>
      <c r="M235" s="16" t="e">
        <f t="shared" si="44"/>
        <v>#N/A</v>
      </c>
      <c r="N235" s="107">
        <f t="shared" si="45"/>
        <v>0</v>
      </c>
      <c r="O235" s="107">
        <f t="shared" si="46"/>
        <v>0</v>
      </c>
      <c r="P235" s="107">
        <f t="shared" si="47"/>
        <v>0</v>
      </c>
      <c r="Q235" s="107">
        <f t="shared" si="48"/>
        <v>0</v>
      </c>
      <c r="R235" s="107">
        <f t="shared" si="49"/>
        <v>0</v>
      </c>
      <c r="S235" s="107">
        <f t="shared" si="50"/>
        <v>0</v>
      </c>
    </row>
    <row r="236" spans="1:19" ht="32.25" customHeight="1">
      <c r="A236" s="89">
        <v>224</v>
      </c>
      <c r="B236" s="100"/>
      <c r="C236" s="100"/>
      <c r="D236" s="100"/>
      <c r="E236" s="100"/>
      <c r="F236" s="100"/>
      <c r="G236" s="101"/>
      <c r="H236" s="90" t="str">
        <f t="shared" si="39"/>
        <v xml:space="preserve"> </v>
      </c>
      <c r="I236" s="91" t="str">
        <f t="shared" si="40"/>
        <v xml:space="preserve"> </v>
      </c>
      <c r="J236" s="80" t="e">
        <f t="shared" si="41"/>
        <v>#N/A</v>
      </c>
      <c r="K236" s="17" t="e">
        <f t="shared" si="42"/>
        <v>#N/A</v>
      </c>
      <c r="L236" s="17" t="e">
        <f t="shared" si="43"/>
        <v>#N/A</v>
      </c>
      <c r="M236" s="16" t="e">
        <f t="shared" si="44"/>
        <v>#N/A</v>
      </c>
      <c r="N236" s="107">
        <f t="shared" si="45"/>
        <v>0</v>
      </c>
      <c r="O236" s="107">
        <f t="shared" si="46"/>
        <v>0</v>
      </c>
      <c r="P236" s="107">
        <f t="shared" si="47"/>
        <v>0</v>
      </c>
      <c r="Q236" s="107">
        <f t="shared" si="48"/>
        <v>0</v>
      </c>
      <c r="R236" s="107">
        <f t="shared" si="49"/>
        <v>0</v>
      </c>
      <c r="S236" s="107">
        <f t="shared" si="50"/>
        <v>0</v>
      </c>
    </row>
    <row r="237" spans="1:19" ht="32.25" customHeight="1">
      <c r="A237" s="89">
        <v>225</v>
      </c>
      <c r="B237" s="100"/>
      <c r="C237" s="100"/>
      <c r="D237" s="100"/>
      <c r="E237" s="100"/>
      <c r="F237" s="100"/>
      <c r="G237" s="101"/>
      <c r="H237" s="90" t="str">
        <f t="shared" si="39"/>
        <v xml:space="preserve"> </v>
      </c>
      <c r="I237" s="91" t="str">
        <f t="shared" si="40"/>
        <v xml:space="preserve"> </v>
      </c>
      <c r="J237" s="80" t="e">
        <f t="shared" si="41"/>
        <v>#N/A</v>
      </c>
      <c r="K237" s="17" t="e">
        <f t="shared" si="42"/>
        <v>#N/A</v>
      </c>
      <c r="L237" s="17" t="e">
        <f t="shared" si="43"/>
        <v>#N/A</v>
      </c>
      <c r="M237" s="16" t="e">
        <f t="shared" si="44"/>
        <v>#N/A</v>
      </c>
      <c r="N237" s="107">
        <f t="shared" si="45"/>
        <v>0</v>
      </c>
      <c r="O237" s="107">
        <f t="shared" si="46"/>
        <v>0</v>
      </c>
      <c r="P237" s="107">
        <f t="shared" si="47"/>
        <v>0</v>
      </c>
      <c r="Q237" s="107">
        <f t="shared" si="48"/>
        <v>0</v>
      </c>
      <c r="R237" s="107">
        <f t="shared" si="49"/>
        <v>0</v>
      </c>
      <c r="S237" s="107">
        <f t="shared" si="50"/>
        <v>0</v>
      </c>
    </row>
    <row r="238" spans="1:19" ht="32.25" customHeight="1">
      <c r="A238" s="89">
        <v>226</v>
      </c>
      <c r="B238" s="100"/>
      <c r="C238" s="100"/>
      <c r="D238" s="100"/>
      <c r="E238" s="100"/>
      <c r="F238" s="100"/>
      <c r="G238" s="101"/>
      <c r="H238" s="90" t="str">
        <f t="shared" si="39"/>
        <v xml:space="preserve"> </v>
      </c>
      <c r="I238" s="91" t="str">
        <f t="shared" si="40"/>
        <v xml:space="preserve"> </v>
      </c>
      <c r="J238" s="80" t="e">
        <f t="shared" si="41"/>
        <v>#N/A</v>
      </c>
      <c r="K238" s="17" t="e">
        <f t="shared" si="42"/>
        <v>#N/A</v>
      </c>
      <c r="L238" s="17" t="e">
        <f t="shared" si="43"/>
        <v>#N/A</v>
      </c>
      <c r="M238" s="16" t="e">
        <f t="shared" si="44"/>
        <v>#N/A</v>
      </c>
      <c r="N238" s="107">
        <f t="shared" si="45"/>
        <v>0</v>
      </c>
      <c r="O238" s="107">
        <f t="shared" si="46"/>
        <v>0</v>
      </c>
      <c r="P238" s="107">
        <f t="shared" si="47"/>
        <v>0</v>
      </c>
      <c r="Q238" s="107">
        <f t="shared" si="48"/>
        <v>0</v>
      </c>
      <c r="R238" s="107">
        <f t="shared" si="49"/>
        <v>0</v>
      </c>
      <c r="S238" s="107">
        <f t="shared" si="50"/>
        <v>0</v>
      </c>
    </row>
    <row r="239" spans="1:19" ht="32.25" customHeight="1">
      <c r="A239" s="89">
        <v>227</v>
      </c>
      <c r="B239" s="100"/>
      <c r="C239" s="100"/>
      <c r="D239" s="100"/>
      <c r="E239" s="100"/>
      <c r="F239" s="100"/>
      <c r="G239" s="101"/>
      <c r="H239" s="90" t="str">
        <f t="shared" si="39"/>
        <v xml:space="preserve"> </v>
      </c>
      <c r="I239" s="91" t="str">
        <f t="shared" si="40"/>
        <v xml:space="preserve"> </v>
      </c>
      <c r="J239" s="80" t="e">
        <f t="shared" si="41"/>
        <v>#N/A</v>
      </c>
      <c r="K239" s="17" t="e">
        <f t="shared" si="42"/>
        <v>#N/A</v>
      </c>
      <c r="L239" s="17" t="e">
        <f t="shared" si="43"/>
        <v>#N/A</v>
      </c>
      <c r="M239" s="16" t="e">
        <f t="shared" si="44"/>
        <v>#N/A</v>
      </c>
      <c r="N239" s="107">
        <f t="shared" si="45"/>
        <v>0</v>
      </c>
      <c r="O239" s="107">
        <f t="shared" si="46"/>
        <v>0</v>
      </c>
      <c r="P239" s="107">
        <f t="shared" si="47"/>
        <v>0</v>
      </c>
      <c r="Q239" s="107">
        <f t="shared" si="48"/>
        <v>0</v>
      </c>
      <c r="R239" s="107">
        <f t="shared" si="49"/>
        <v>0</v>
      </c>
      <c r="S239" s="107">
        <f t="shared" si="50"/>
        <v>0</v>
      </c>
    </row>
    <row r="240" spans="1:19" ht="32.25" customHeight="1">
      <c r="A240" s="89">
        <v>228</v>
      </c>
      <c r="B240" s="100"/>
      <c r="C240" s="100"/>
      <c r="D240" s="100"/>
      <c r="E240" s="100"/>
      <c r="F240" s="100"/>
      <c r="G240" s="101"/>
      <c r="H240" s="90" t="str">
        <f t="shared" si="39"/>
        <v xml:space="preserve"> </v>
      </c>
      <c r="I240" s="91" t="str">
        <f t="shared" si="40"/>
        <v xml:space="preserve"> </v>
      </c>
      <c r="J240" s="80" t="e">
        <f t="shared" si="41"/>
        <v>#N/A</v>
      </c>
      <c r="K240" s="17" t="e">
        <f t="shared" si="42"/>
        <v>#N/A</v>
      </c>
      <c r="L240" s="17" t="e">
        <f t="shared" si="43"/>
        <v>#N/A</v>
      </c>
      <c r="M240" s="16" t="e">
        <f t="shared" si="44"/>
        <v>#N/A</v>
      </c>
      <c r="N240" s="107">
        <f t="shared" si="45"/>
        <v>0</v>
      </c>
      <c r="O240" s="107">
        <f t="shared" si="46"/>
        <v>0</v>
      </c>
      <c r="P240" s="107">
        <f t="shared" si="47"/>
        <v>0</v>
      </c>
      <c r="Q240" s="107">
        <f t="shared" si="48"/>
        <v>0</v>
      </c>
      <c r="R240" s="107">
        <f t="shared" si="49"/>
        <v>0</v>
      </c>
      <c r="S240" s="107">
        <f t="shared" si="50"/>
        <v>0</v>
      </c>
    </row>
    <row r="241" spans="1:19" ht="32.25" customHeight="1">
      <c r="A241" s="89">
        <v>229</v>
      </c>
      <c r="B241" s="100"/>
      <c r="C241" s="100"/>
      <c r="D241" s="100"/>
      <c r="E241" s="100"/>
      <c r="F241" s="100"/>
      <c r="G241" s="101"/>
      <c r="H241" s="90" t="str">
        <f t="shared" si="39"/>
        <v xml:space="preserve"> </v>
      </c>
      <c r="I241" s="91" t="str">
        <f t="shared" si="40"/>
        <v xml:space="preserve"> </v>
      </c>
      <c r="J241" s="80" t="e">
        <f t="shared" si="41"/>
        <v>#N/A</v>
      </c>
      <c r="K241" s="17" t="e">
        <f t="shared" si="42"/>
        <v>#N/A</v>
      </c>
      <c r="L241" s="17" t="e">
        <f t="shared" si="43"/>
        <v>#N/A</v>
      </c>
      <c r="M241" s="16" t="e">
        <f t="shared" si="44"/>
        <v>#N/A</v>
      </c>
      <c r="N241" s="107">
        <f t="shared" si="45"/>
        <v>0</v>
      </c>
      <c r="O241" s="107">
        <f t="shared" si="46"/>
        <v>0</v>
      </c>
      <c r="P241" s="107">
        <f t="shared" si="47"/>
        <v>0</v>
      </c>
      <c r="Q241" s="107">
        <f t="shared" si="48"/>
        <v>0</v>
      </c>
      <c r="R241" s="107">
        <f t="shared" si="49"/>
        <v>0</v>
      </c>
      <c r="S241" s="107">
        <f t="shared" si="50"/>
        <v>0</v>
      </c>
    </row>
    <row r="242" spans="1:19" ht="32.25" customHeight="1">
      <c r="A242" s="89">
        <v>230</v>
      </c>
      <c r="B242" s="100"/>
      <c r="C242" s="100"/>
      <c r="D242" s="100"/>
      <c r="E242" s="100"/>
      <c r="F242" s="100"/>
      <c r="G242" s="101"/>
      <c r="H242" s="90" t="str">
        <f t="shared" si="39"/>
        <v xml:space="preserve"> </v>
      </c>
      <c r="I242" s="91" t="str">
        <f t="shared" si="40"/>
        <v xml:space="preserve"> </v>
      </c>
      <c r="J242" s="80" t="e">
        <f t="shared" si="41"/>
        <v>#N/A</v>
      </c>
      <c r="K242" s="17" t="e">
        <f t="shared" si="42"/>
        <v>#N/A</v>
      </c>
      <c r="L242" s="17" t="e">
        <f t="shared" si="43"/>
        <v>#N/A</v>
      </c>
      <c r="M242" s="16" t="e">
        <f t="shared" si="44"/>
        <v>#N/A</v>
      </c>
      <c r="N242" s="107">
        <f t="shared" si="45"/>
        <v>0</v>
      </c>
      <c r="O242" s="107">
        <f t="shared" si="46"/>
        <v>0</v>
      </c>
      <c r="P242" s="107">
        <f t="shared" si="47"/>
        <v>0</v>
      </c>
      <c r="Q242" s="107">
        <f t="shared" si="48"/>
        <v>0</v>
      </c>
      <c r="R242" s="107">
        <f t="shared" si="49"/>
        <v>0</v>
      </c>
      <c r="S242" s="107">
        <f t="shared" si="50"/>
        <v>0</v>
      </c>
    </row>
    <row r="243" spans="1:19" ht="32.25" customHeight="1">
      <c r="A243" s="89">
        <v>231</v>
      </c>
      <c r="B243" s="100"/>
      <c r="C243" s="100"/>
      <c r="D243" s="100"/>
      <c r="E243" s="100"/>
      <c r="F243" s="100"/>
      <c r="G243" s="101"/>
      <c r="H243" s="90" t="str">
        <f t="shared" si="39"/>
        <v xml:space="preserve"> </v>
      </c>
      <c r="I243" s="91" t="str">
        <f t="shared" si="40"/>
        <v xml:space="preserve"> </v>
      </c>
      <c r="J243" s="80" t="e">
        <f t="shared" si="41"/>
        <v>#N/A</v>
      </c>
      <c r="K243" s="17" t="e">
        <f t="shared" si="42"/>
        <v>#N/A</v>
      </c>
      <c r="L243" s="17" t="e">
        <f t="shared" si="43"/>
        <v>#N/A</v>
      </c>
      <c r="M243" s="16" t="e">
        <f t="shared" si="44"/>
        <v>#N/A</v>
      </c>
      <c r="N243" s="107">
        <f t="shared" si="45"/>
        <v>0</v>
      </c>
      <c r="O243" s="107">
        <f t="shared" si="46"/>
        <v>0</v>
      </c>
      <c r="P243" s="107">
        <f t="shared" si="47"/>
        <v>0</v>
      </c>
      <c r="Q243" s="107">
        <f t="shared" si="48"/>
        <v>0</v>
      </c>
      <c r="R243" s="107">
        <f t="shared" si="49"/>
        <v>0</v>
      </c>
      <c r="S243" s="107">
        <f t="shared" si="50"/>
        <v>0</v>
      </c>
    </row>
    <row r="244" spans="1:19" ht="32.25" customHeight="1">
      <c r="A244" s="89">
        <v>232</v>
      </c>
      <c r="B244" s="100"/>
      <c r="C244" s="100"/>
      <c r="D244" s="100"/>
      <c r="E244" s="100"/>
      <c r="F244" s="100"/>
      <c r="G244" s="101"/>
      <c r="H244" s="90" t="str">
        <f t="shared" si="39"/>
        <v xml:space="preserve"> </v>
      </c>
      <c r="I244" s="91" t="str">
        <f t="shared" si="40"/>
        <v xml:space="preserve"> </v>
      </c>
      <c r="J244" s="80" t="e">
        <f t="shared" si="41"/>
        <v>#N/A</v>
      </c>
      <c r="K244" s="17" t="e">
        <f t="shared" si="42"/>
        <v>#N/A</v>
      </c>
      <c r="L244" s="17" t="e">
        <f t="shared" si="43"/>
        <v>#N/A</v>
      </c>
      <c r="M244" s="16" t="e">
        <f t="shared" si="44"/>
        <v>#N/A</v>
      </c>
      <c r="N244" s="107">
        <f t="shared" si="45"/>
        <v>0</v>
      </c>
      <c r="O244" s="107">
        <f t="shared" si="46"/>
        <v>0</v>
      </c>
      <c r="P244" s="107">
        <f t="shared" si="47"/>
        <v>0</v>
      </c>
      <c r="Q244" s="107">
        <f t="shared" si="48"/>
        <v>0</v>
      </c>
      <c r="R244" s="107">
        <f t="shared" si="49"/>
        <v>0</v>
      </c>
      <c r="S244" s="107">
        <f t="shared" si="50"/>
        <v>0</v>
      </c>
    </row>
    <row r="245" spans="1:19" ht="32.25" customHeight="1">
      <c r="A245" s="89">
        <v>233</v>
      </c>
      <c r="B245" s="100"/>
      <c r="C245" s="100"/>
      <c r="D245" s="100"/>
      <c r="E245" s="100"/>
      <c r="F245" s="100"/>
      <c r="G245" s="101"/>
      <c r="H245" s="90" t="str">
        <f t="shared" si="39"/>
        <v xml:space="preserve"> </v>
      </c>
      <c r="I245" s="91" t="str">
        <f t="shared" si="40"/>
        <v xml:space="preserve"> </v>
      </c>
      <c r="J245" s="80" t="e">
        <f t="shared" si="41"/>
        <v>#N/A</v>
      </c>
      <c r="K245" s="17" t="e">
        <f t="shared" si="42"/>
        <v>#N/A</v>
      </c>
      <c r="L245" s="17" t="e">
        <f t="shared" si="43"/>
        <v>#N/A</v>
      </c>
      <c r="M245" s="16" t="e">
        <f t="shared" si="44"/>
        <v>#N/A</v>
      </c>
      <c r="N245" s="107">
        <f t="shared" si="45"/>
        <v>0</v>
      </c>
      <c r="O245" s="107">
        <f t="shared" si="46"/>
        <v>0</v>
      </c>
      <c r="P245" s="107">
        <f t="shared" si="47"/>
        <v>0</v>
      </c>
      <c r="Q245" s="107">
        <f t="shared" si="48"/>
        <v>0</v>
      </c>
      <c r="R245" s="107">
        <f t="shared" si="49"/>
        <v>0</v>
      </c>
      <c r="S245" s="107">
        <f t="shared" si="50"/>
        <v>0</v>
      </c>
    </row>
    <row r="246" spans="1:19" ht="32.25" customHeight="1">
      <c r="A246" s="89">
        <v>234</v>
      </c>
      <c r="B246" s="100"/>
      <c r="C246" s="100"/>
      <c r="D246" s="100"/>
      <c r="E246" s="100"/>
      <c r="F246" s="100"/>
      <c r="G246" s="101"/>
      <c r="H246" s="90" t="str">
        <f t="shared" si="39"/>
        <v xml:space="preserve"> </v>
      </c>
      <c r="I246" s="91" t="str">
        <f t="shared" si="40"/>
        <v xml:space="preserve"> </v>
      </c>
      <c r="J246" s="80" t="e">
        <f t="shared" si="41"/>
        <v>#N/A</v>
      </c>
      <c r="K246" s="17" t="e">
        <f t="shared" si="42"/>
        <v>#N/A</v>
      </c>
      <c r="L246" s="17" t="e">
        <f t="shared" si="43"/>
        <v>#N/A</v>
      </c>
      <c r="M246" s="16" t="e">
        <f t="shared" si="44"/>
        <v>#N/A</v>
      </c>
      <c r="N246" s="107">
        <f t="shared" si="45"/>
        <v>0</v>
      </c>
      <c r="O246" s="107">
        <f t="shared" si="46"/>
        <v>0</v>
      </c>
      <c r="P246" s="107">
        <f t="shared" si="47"/>
        <v>0</v>
      </c>
      <c r="Q246" s="107">
        <f t="shared" si="48"/>
        <v>0</v>
      </c>
      <c r="R246" s="107">
        <f t="shared" si="49"/>
        <v>0</v>
      </c>
      <c r="S246" s="107">
        <f t="shared" si="50"/>
        <v>0</v>
      </c>
    </row>
    <row r="247" spans="1:19" ht="32.25" customHeight="1">
      <c r="A247" s="89">
        <v>235</v>
      </c>
      <c r="B247" s="100"/>
      <c r="C247" s="100"/>
      <c r="D247" s="100"/>
      <c r="E247" s="100"/>
      <c r="F247" s="100"/>
      <c r="G247" s="101"/>
      <c r="H247" s="90" t="str">
        <f t="shared" si="39"/>
        <v xml:space="preserve"> </v>
      </c>
      <c r="I247" s="91" t="str">
        <f t="shared" si="40"/>
        <v xml:space="preserve"> </v>
      </c>
      <c r="J247" s="80" t="e">
        <f t="shared" si="41"/>
        <v>#N/A</v>
      </c>
      <c r="K247" s="17" t="e">
        <f t="shared" si="42"/>
        <v>#N/A</v>
      </c>
      <c r="L247" s="17" t="e">
        <f t="shared" si="43"/>
        <v>#N/A</v>
      </c>
      <c r="M247" s="16" t="e">
        <f t="shared" si="44"/>
        <v>#N/A</v>
      </c>
      <c r="N247" s="107">
        <f t="shared" si="45"/>
        <v>0</v>
      </c>
      <c r="O247" s="107">
        <f t="shared" si="46"/>
        <v>0</v>
      </c>
      <c r="P247" s="107">
        <f t="shared" si="47"/>
        <v>0</v>
      </c>
      <c r="Q247" s="107">
        <f t="shared" si="48"/>
        <v>0</v>
      </c>
      <c r="R247" s="107">
        <f t="shared" si="49"/>
        <v>0</v>
      </c>
      <c r="S247" s="107">
        <f t="shared" si="50"/>
        <v>0</v>
      </c>
    </row>
    <row r="248" spans="1:19" ht="32.25" customHeight="1">
      <c r="A248" s="89">
        <v>236</v>
      </c>
      <c r="B248" s="100"/>
      <c r="C248" s="100"/>
      <c r="D248" s="100"/>
      <c r="E248" s="100"/>
      <c r="F248" s="100"/>
      <c r="G248" s="101"/>
      <c r="H248" s="90" t="str">
        <f t="shared" si="39"/>
        <v xml:space="preserve"> </v>
      </c>
      <c r="I248" s="91" t="str">
        <f t="shared" si="40"/>
        <v xml:space="preserve"> </v>
      </c>
      <c r="J248" s="80" t="e">
        <f t="shared" si="41"/>
        <v>#N/A</v>
      </c>
      <c r="K248" s="17" t="e">
        <f t="shared" si="42"/>
        <v>#N/A</v>
      </c>
      <c r="L248" s="17" t="e">
        <f t="shared" si="43"/>
        <v>#N/A</v>
      </c>
      <c r="M248" s="16" t="e">
        <f t="shared" si="44"/>
        <v>#N/A</v>
      </c>
      <c r="N248" s="107">
        <f t="shared" si="45"/>
        <v>0</v>
      </c>
      <c r="O248" s="107">
        <f t="shared" si="46"/>
        <v>0</v>
      </c>
      <c r="P248" s="107">
        <f t="shared" si="47"/>
        <v>0</v>
      </c>
      <c r="Q248" s="107">
        <f t="shared" si="48"/>
        <v>0</v>
      </c>
      <c r="R248" s="107">
        <f t="shared" si="49"/>
        <v>0</v>
      </c>
      <c r="S248" s="107">
        <f t="shared" si="50"/>
        <v>0</v>
      </c>
    </row>
    <row r="249" spans="1:19" ht="32.25" customHeight="1">
      <c r="A249" s="89">
        <v>237</v>
      </c>
      <c r="B249" s="100"/>
      <c r="C249" s="100"/>
      <c r="D249" s="100"/>
      <c r="E249" s="100"/>
      <c r="F249" s="100"/>
      <c r="G249" s="101"/>
      <c r="H249" s="90" t="str">
        <f t="shared" si="39"/>
        <v xml:space="preserve"> </v>
      </c>
      <c r="I249" s="91" t="str">
        <f t="shared" si="40"/>
        <v xml:space="preserve"> </v>
      </c>
      <c r="J249" s="80" t="e">
        <f t="shared" si="41"/>
        <v>#N/A</v>
      </c>
      <c r="K249" s="17" t="e">
        <f t="shared" si="42"/>
        <v>#N/A</v>
      </c>
      <c r="L249" s="17" t="e">
        <f t="shared" si="43"/>
        <v>#N/A</v>
      </c>
      <c r="M249" s="16" t="e">
        <f t="shared" si="44"/>
        <v>#N/A</v>
      </c>
      <c r="N249" s="107">
        <f t="shared" si="45"/>
        <v>0</v>
      </c>
      <c r="O249" s="107">
        <f t="shared" si="46"/>
        <v>0</v>
      </c>
      <c r="P249" s="107">
        <f t="shared" si="47"/>
        <v>0</v>
      </c>
      <c r="Q249" s="107">
        <f t="shared" si="48"/>
        <v>0</v>
      </c>
      <c r="R249" s="107">
        <f t="shared" si="49"/>
        <v>0</v>
      </c>
      <c r="S249" s="107">
        <f t="shared" si="50"/>
        <v>0</v>
      </c>
    </row>
    <row r="250" spans="1:19" ht="32.25" customHeight="1">
      <c r="A250" s="89">
        <v>238</v>
      </c>
      <c r="B250" s="100"/>
      <c r="C250" s="100"/>
      <c r="D250" s="100"/>
      <c r="E250" s="100"/>
      <c r="F250" s="100"/>
      <c r="G250" s="101"/>
      <c r="H250" s="90" t="str">
        <f t="shared" si="39"/>
        <v xml:space="preserve"> </v>
      </c>
      <c r="I250" s="91" t="str">
        <f t="shared" si="40"/>
        <v xml:space="preserve"> </v>
      </c>
      <c r="J250" s="80" t="e">
        <f t="shared" si="41"/>
        <v>#N/A</v>
      </c>
      <c r="K250" s="17" t="e">
        <f t="shared" si="42"/>
        <v>#N/A</v>
      </c>
      <c r="L250" s="17" t="e">
        <f t="shared" si="43"/>
        <v>#N/A</v>
      </c>
      <c r="M250" s="16" t="e">
        <f t="shared" si="44"/>
        <v>#N/A</v>
      </c>
      <c r="N250" s="107">
        <f t="shared" si="45"/>
        <v>0</v>
      </c>
      <c r="O250" s="107">
        <f t="shared" si="46"/>
        <v>0</v>
      </c>
      <c r="P250" s="107">
        <f t="shared" si="47"/>
        <v>0</v>
      </c>
      <c r="Q250" s="107">
        <f t="shared" si="48"/>
        <v>0</v>
      </c>
      <c r="R250" s="107">
        <f t="shared" si="49"/>
        <v>0</v>
      </c>
      <c r="S250" s="107">
        <f t="shared" si="50"/>
        <v>0</v>
      </c>
    </row>
    <row r="251" spans="1:19" ht="32.25" customHeight="1">
      <c r="A251" s="89">
        <v>239</v>
      </c>
      <c r="B251" s="100"/>
      <c r="C251" s="100"/>
      <c r="D251" s="100"/>
      <c r="E251" s="100"/>
      <c r="F251" s="100"/>
      <c r="G251" s="101"/>
      <c r="H251" s="90" t="str">
        <f t="shared" si="39"/>
        <v xml:space="preserve"> </v>
      </c>
      <c r="I251" s="91" t="str">
        <f t="shared" si="40"/>
        <v xml:space="preserve"> </v>
      </c>
      <c r="J251" s="80" t="e">
        <f t="shared" si="41"/>
        <v>#N/A</v>
      </c>
      <c r="K251" s="17" t="e">
        <f t="shared" si="42"/>
        <v>#N/A</v>
      </c>
      <c r="L251" s="17" t="e">
        <f t="shared" si="43"/>
        <v>#N/A</v>
      </c>
      <c r="M251" s="16" t="e">
        <f t="shared" si="44"/>
        <v>#N/A</v>
      </c>
      <c r="N251" s="107">
        <f t="shared" si="45"/>
        <v>0</v>
      </c>
      <c r="O251" s="107">
        <f t="shared" si="46"/>
        <v>0</v>
      </c>
      <c r="P251" s="107">
        <f t="shared" si="47"/>
        <v>0</v>
      </c>
      <c r="Q251" s="107">
        <f t="shared" si="48"/>
        <v>0</v>
      </c>
      <c r="R251" s="107">
        <f t="shared" si="49"/>
        <v>0</v>
      </c>
      <c r="S251" s="107">
        <f t="shared" si="50"/>
        <v>0</v>
      </c>
    </row>
    <row r="252" spans="1:19" ht="32.25" customHeight="1">
      <c r="A252" s="89">
        <v>240</v>
      </c>
      <c r="B252" s="100"/>
      <c r="C252" s="100"/>
      <c r="D252" s="100"/>
      <c r="E252" s="100"/>
      <c r="F252" s="100"/>
      <c r="G252" s="101"/>
      <c r="H252" s="90" t="str">
        <f t="shared" si="39"/>
        <v xml:space="preserve"> </v>
      </c>
      <c r="I252" s="91" t="str">
        <f t="shared" si="40"/>
        <v xml:space="preserve"> </v>
      </c>
      <c r="J252" s="80" t="e">
        <f t="shared" si="41"/>
        <v>#N/A</v>
      </c>
      <c r="K252" s="17" t="e">
        <f t="shared" si="42"/>
        <v>#N/A</v>
      </c>
      <c r="L252" s="17" t="e">
        <f t="shared" si="43"/>
        <v>#N/A</v>
      </c>
      <c r="M252" s="16" t="e">
        <f t="shared" si="44"/>
        <v>#N/A</v>
      </c>
      <c r="N252" s="107">
        <f t="shared" si="45"/>
        <v>0</v>
      </c>
      <c r="O252" s="107">
        <f t="shared" si="46"/>
        <v>0</v>
      </c>
      <c r="P252" s="107">
        <f t="shared" si="47"/>
        <v>0</v>
      </c>
      <c r="Q252" s="107">
        <f t="shared" si="48"/>
        <v>0</v>
      </c>
      <c r="R252" s="107">
        <f t="shared" si="49"/>
        <v>0</v>
      </c>
      <c r="S252" s="107">
        <f t="shared" si="50"/>
        <v>0</v>
      </c>
    </row>
    <row r="253" spans="1:19" ht="32.25" customHeight="1">
      <c r="A253" s="89">
        <v>241</v>
      </c>
      <c r="B253" s="100"/>
      <c r="C253" s="100"/>
      <c r="D253" s="100"/>
      <c r="E253" s="100"/>
      <c r="F253" s="100"/>
      <c r="G253" s="101"/>
      <c r="H253" s="90" t="str">
        <f t="shared" si="39"/>
        <v xml:space="preserve"> </v>
      </c>
      <c r="I253" s="91" t="str">
        <f t="shared" si="40"/>
        <v xml:space="preserve"> </v>
      </c>
      <c r="J253" s="80" t="e">
        <f t="shared" si="41"/>
        <v>#N/A</v>
      </c>
      <c r="K253" s="17" t="e">
        <f t="shared" si="42"/>
        <v>#N/A</v>
      </c>
      <c r="L253" s="17" t="e">
        <f t="shared" si="43"/>
        <v>#N/A</v>
      </c>
      <c r="M253" s="16" t="e">
        <f t="shared" si="44"/>
        <v>#N/A</v>
      </c>
      <c r="N253" s="107">
        <f t="shared" si="45"/>
        <v>0</v>
      </c>
      <c r="O253" s="107">
        <f t="shared" si="46"/>
        <v>0</v>
      </c>
      <c r="P253" s="107">
        <f t="shared" si="47"/>
        <v>0</v>
      </c>
      <c r="Q253" s="107">
        <f t="shared" si="48"/>
        <v>0</v>
      </c>
      <c r="R253" s="107">
        <f t="shared" si="49"/>
        <v>0</v>
      </c>
      <c r="S253" s="107">
        <f t="shared" si="50"/>
        <v>0</v>
      </c>
    </row>
    <row r="254" spans="1:19" ht="32.25" customHeight="1">
      <c r="A254" s="89">
        <v>242</v>
      </c>
      <c r="B254" s="100"/>
      <c r="C254" s="100"/>
      <c r="D254" s="100"/>
      <c r="E254" s="100"/>
      <c r="F254" s="100"/>
      <c r="G254" s="101"/>
      <c r="H254" s="90" t="str">
        <f t="shared" si="39"/>
        <v xml:space="preserve"> </v>
      </c>
      <c r="I254" s="91" t="str">
        <f t="shared" si="40"/>
        <v xml:space="preserve"> </v>
      </c>
      <c r="J254" s="80" t="e">
        <f t="shared" si="41"/>
        <v>#N/A</v>
      </c>
      <c r="K254" s="17" t="e">
        <f t="shared" si="42"/>
        <v>#N/A</v>
      </c>
      <c r="L254" s="17" t="e">
        <f t="shared" si="43"/>
        <v>#N/A</v>
      </c>
      <c r="M254" s="16" t="e">
        <f t="shared" si="44"/>
        <v>#N/A</v>
      </c>
      <c r="N254" s="107">
        <f t="shared" si="45"/>
        <v>0</v>
      </c>
      <c r="O254" s="107">
        <f t="shared" si="46"/>
        <v>0</v>
      </c>
      <c r="P254" s="107">
        <f t="shared" si="47"/>
        <v>0</v>
      </c>
      <c r="Q254" s="107">
        <f t="shared" si="48"/>
        <v>0</v>
      </c>
      <c r="R254" s="107">
        <f t="shared" si="49"/>
        <v>0</v>
      </c>
      <c r="S254" s="107">
        <f t="shared" si="50"/>
        <v>0</v>
      </c>
    </row>
    <row r="255" spans="1:19" ht="32.25" customHeight="1">
      <c r="A255" s="89">
        <v>243</v>
      </c>
      <c r="B255" s="100"/>
      <c r="C255" s="100"/>
      <c r="D255" s="100"/>
      <c r="E255" s="100"/>
      <c r="F255" s="100"/>
      <c r="G255" s="101"/>
      <c r="H255" s="90" t="str">
        <f t="shared" si="39"/>
        <v xml:space="preserve"> </v>
      </c>
      <c r="I255" s="91" t="str">
        <f t="shared" si="40"/>
        <v xml:space="preserve"> </v>
      </c>
      <c r="J255" s="80" t="e">
        <f t="shared" si="41"/>
        <v>#N/A</v>
      </c>
      <c r="K255" s="17" t="e">
        <f t="shared" si="42"/>
        <v>#N/A</v>
      </c>
      <c r="L255" s="17" t="e">
        <f t="shared" si="43"/>
        <v>#N/A</v>
      </c>
      <c r="M255" s="16" t="e">
        <f t="shared" si="44"/>
        <v>#N/A</v>
      </c>
      <c r="N255" s="107">
        <f t="shared" si="45"/>
        <v>0</v>
      </c>
      <c r="O255" s="107">
        <f t="shared" si="46"/>
        <v>0</v>
      </c>
      <c r="P255" s="107">
        <f t="shared" si="47"/>
        <v>0</v>
      </c>
      <c r="Q255" s="107">
        <f t="shared" si="48"/>
        <v>0</v>
      </c>
      <c r="R255" s="107">
        <f t="shared" si="49"/>
        <v>0</v>
      </c>
      <c r="S255" s="107">
        <f t="shared" si="50"/>
        <v>0</v>
      </c>
    </row>
    <row r="256" spans="1:19" ht="32.25" customHeight="1">
      <c r="A256" s="89">
        <v>244</v>
      </c>
      <c r="B256" s="100"/>
      <c r="C256" s="100"/>
      <c r="D256" s="100"/>
      <c r="E256" s="100"/>
      <c r="F256" s="100"/>
      <c r="G256" s="101"/>
      <c r="H256" s="90" t="str">
        <f t="shared" si="39"/>
        <v xml:space="preserve"> </v>
      </c>
      <c r="I256" s="91" t="str">
        <f t="shared" si="40"/>
        <v xml:space="preserve"> </v>
      </c>
      <c r="J256" s="80" t="e">
        <f t="shared" si="41"/>
        <v>#N/A</v>
      </c>
      <c r="K256" s="17" t="e">
        <f t="shared" si="42"/>
        <v>#N/A</v>
      </c>
      <c r="L256" s="17" t="e">
        <f t="shared" si="43"/>
        <v>#N/A</v>
      </c>
      <c r="M256" s="16" t="e">
        <f t="shared" si="44"/>
        <v>#N/A</v>
      </c>
      <c r="N256" s="107">
        <f t="shared" si="45"/>
        <v>0</v>
      </c>
      <c r="O256" s="107">
        <f t="shared" si="46"/>
        <v>0</v>
      </c>
      <c r="P256" s="107">
        <f t="shared" si="47"/>
        <v>0</v>
      </c>
      <c r="Q256" s="107">
        <f t="shared" si="48"/>
        <v>0</v>
      </c>
      <c r="R256" s="107">
        <f t="shared" si="49"/>
        <v>0</v>
      </c>
      <c r="S256" s="107">
        <f t="shared" si="50"/>
        <v>0</v>
      </c>
    </row>
    <row r="257" spans="1:19" ht="32.25" customHeight="1">
      <c r="A257" s="89">
        <v>245</v>
      </c>
      <c r="B257" s="100"/>
      <c r="C257" s="100"/>
      <c r="D257" s="100"/>
      <c r="E257" s="100"/>
      <c r="F257" s="100"/>
      <c r="G257" s="101"/>
      <c r="H257" s="90" t="str">
        <f t="shared" si="39"/>
        <v xml:space="preserve"> </v>
      </c>
      <c r="I257" s="91" t="str">
        <f t="shared" si="40"/>
        <v xml:space="preserve"> </v>
      </c>
      <c r="J257" s="80" t="e">
        <f t="shared" si="41"/>
        <v>#N/A</v>
      </c>
      <c r="K257" s="17" t="e">
        <f t="shared" si="42"/>
        <v>#N/A</v>
      </c>
      <c r="L257" s="17" t="e">
        <f t="shared" si="43"/>
        <v>#N/A</v>
      </c>
      <c r="M257" s="16" t="e">
        <f t="shared" si="44"/>
        <v>#N/A</v>
      </c>
      <c r="N257" s="107">
        <f t="shared" si="45"/>
        <v>0</v>
      </c>
      <c r="O257" s="107">
        <f t="shared" si="46"/>
        <v>0</v>
      </c>
      <c r="P257" s="107">
        <f t="shared" si="47"/>
        <v>0</v>
      </c>
      <c r="Q257" s="107">
        <f t="shared" si="48"/>
        <v>0</v>
      </c>
      <c r="R257" s="107">
        <f t="shared" si="49"/>
        <v>0</v>
      </c>
      <c r="S257" s="107">
        <f t="shared" si="50"/>
        <v>0</v>
      </c>
    </row>
    <row r="258" spans="1:19" ht="32.25" customHeight="1">
      <c r="A258" s="89">
        <v>246</v>
      </c>
      <c r="B258" s="100"/>
      <c r="C258" s="100"/>
      <c r="D258" s="100"/>
      <c r="E258" s="100"/>
      <c r="F258" s="100"/>
      <c r="G258" s="101"/>
      <c r="H258" s="90" t="str">
        <f t="shared" ref="H258:H312" si="51">IFERROR(INDEX($W$16:$AL$33, (J258-1)*9+K258, (L258-1)*4+M258)," ")</f>
        <v xml:space="preserve"> </v>
      </c>
      <c r="I258" s="91" t="str">
        <f t="shared" ref="I258:I312" si="52">IFERROR(VLOOKUP(H258,$W$72:$AA$75,2,1)," ")</f>
        <v xml:space="preserve"> </v>
      </c>
      <c r="J258" s="80" t="e">
        <f t="shared" si="41"/>
        <v>#N/A</v>
      </c>
      <c r="K258" s="17" t="e">
        <f t="shared" si="42"/>
        <v>#N/A</v>
      </c>
      <c r="L258" s="17" t="e">
        <f t="shared" si="43"/>
        <v>#N/A</v>
      </c>
      <c r="M258" s="16" t="e">
        <f t="shared" si="44"/>
        <v>#N/A</v>
      </c>
      <c r="N258" s="107">
        <f t="shared" si="45"/>
        <v>0</v>
      </c>
      <c r="O258" s="107">
        <f t="shared" si="46"/>
        <v>0</v>
      </c>
      <c r="P258" s="107">
        <f t="shared" si="47"/>
        <v>0</v>
      </c>
      <c r="Q258" s="107">
        <f t="shared" si="48"/>
        <v>0</v>
      </c>
      <c r="R258" s="107">
        <f t="shared" si="49"/>
        <v>0</v>
      </c>
      <c r="S258" s="107">
        <f t="shared" si="50"/>
        <v>0</v>
      </c>
    </row>
    <row r="259" spans="1:19" ht="32.25" customHeight="1">
      <c r="A259" s="89">
        <v>247</v>
      </c>
      <c r="B259" s="100"/>
      <c r="C259" s="100"/>
      <c r="D259" s="100"/>
      <c r="E259" s="100"/>
      <c r="F259" s="100"/>
      <c r="G259" s="101"/>
      <c r="H259" s="90" t="str">
        <f t="shared" si="51"/>
        <v xml:space="preserve"> </v>
      </c>
      <c r="I259" s="91" t="str">
        <f t="shared" si="52"/>
        <v xml:space="preserve"> </v>
      </c>
      <c r="J259" s="80" t="e">
        <f t="shared" si="41"/>
        <v>#N/A</v>
      </c>
      <c r="K259" s="17" t="e">
        <f t="shared" si="42"/>
        <v>#N/A</v>
      </c>
      <c r="L259" s="17" t="e">
        <f t="shared" si="43"/>
        <v>#N/A</v>
      </c>
      <c r="M259" s="16" t="e">
        <f t="shared" si="44"/>
        <v>#N/A</v>
      </c>
      <c r="N259" s="107">
        <f t="shared" si="45"/>
        <v>0</v>
      </c>
      <c r="O259" s="107">
        <f t="shared" si="46"/>
        <v>0</v>
      </c>
      <c r="P259" s="107">
        <f t="shared" si="47"/>
        <v>0</v>
      </c>
      <c r="Q259" s="107">
        <f t="shared" si="48"/>
        <v>0</v>
      </c>
      <c r="R259" s="107">
        <f t="shared" si="49"/>
        <v>0</v>
      </c>
      <c r="S259" s="107">
        <f t="shared" si="50"/>
        <v>0</v>
      </c>
    </row>
    <row r="260" spans="1:19" ht="32.25" customHeight="1">
      <c r="A260" s="89">
        <v>248</v>
      </c>
      <c r="B260" s="100"/>
      <c r="C260" s="100"/>
      <c r="D260" s="100"/>
      <c r="E260" s="100"/>
      <c r="F260" s="100"/>
      <c r="G260" s="101"/>
      <c r="H260" s="90" t="str">
        <f t="shared" si="51"/>
        <v xml:space="preserve"> </v>
      </c>
      <c r="I260" s="91" t="str">
        <f t="shared" si="52"/>
        <v xml:space="preserve"> </v>
      </c>
      <c r="J260" s="80" t="e">
        <f t="shared" si="41"/>
        <v>#N/A</v>
      </c>
      <c r="K260" s="17" t="e">
        <f t="shared" si="42"/>
        <v>#N/A</v>
      </c>
      <c r="L260" s="17" t="e">
        <f t="shared" si="43"/>
        <v>#N/A</v>
      </c>
      <c r="M260" s="16" t="e">
        <f t="shared" si="44"/>
        <v>#N/A</v>
      </c>
      <c r="N260" s="107">
        <f t="shared" si="45"/>
        <v>0</v>
      </c>
      <c r="O260" s="107">
        <f t="shared" si="46"/>
        <v>0</v>
      </c>
      <c r="P260" s="107">
        <f t="shared" si="47"/>
        <v>0</v>
      </c>
      <c r="Q260" s="107">
        <f t="shared" si="48"/>
        <v>0</v>
      </c>
      <c r="R260" s="107">
        <f t="shared" si="49"/>
        <v>0</v>
      </c>
      <c r="S260" s="107">
        <f t="shared" si="50"/>
        <v>0</v>
      </c>
    </row>
    <row r="261" spans="1:19" ht="32.25" customHeight="1">
      <c r="A261" s="89">
        <v>249</v>
      </c>
      <c r="B261" s="100"/>
      <c r="C261" s="100"/>
      <c r="D261" s="100"/>
      <c r="E261" s="100"/>
      <c r="F261" s="100"/>
      <c r="G261" s="101"/>
      <c r="H261" s="90" t="str">
        <f t="shared" si="51"/>
        <v xml:space="preserve"> </v>
      </c>
      <c r="I261" s="91" t="str">
        <f t="shared" si="52"/>
        <v xml:space="preserve"> </v>
      </c>
      <c r="J261" s="80" t="e">
        <f t="shared" si="41"/>
        <v>#N/A</v>
      </c>
      <c r="K261" s="17" t="e">
        <f t="shared" si="42"/>
        <v>#N/A</v>
      </c>
      <c r="L261" s="17" t="e">
        <f t="shared" si="43"/>
        <v>#N/A</v>
      </c>
      <c r="M261" s="16" t="e">
        <f t="shared" si="44"/>
        <v>#N/A</v>
      </c>
      <c r="N261" s="107">
        <f t="shared" si="45"/>
        <v>0</v>
      </c>
      <c r="O261" s="107">
        <f t="shared" si="46"/>
        <v>0</v>
      </c>
      <c r="P261" s="107">
        <f t="shared" si="47"/>
        <v>0</v>
      </c>
      <c r="Q261" s="107">
        <f t="shared" si="48"/>
        <v>0</v>
      </c>
      <c r="R261" s="107">
        <f t="shared" si="49"/>
        <v>0</v>
      </c>
      <c r="S261" s="107">
        <f t="shared" si="50"/>
        <v>0</v>
      </c>
    </row>
    <row r="262" spans="1:19" ht="32.25" customHeight="1">
      <c r="A262" s="89">
        <v>250</v>
      </c>
      <c r="B262" s="100"/>
      <c r="C262" s="100"/>
      <c r="D262" s="100"/>
      <c r="E262" s="100"/>
      <c r="F262" s="100"/>
      <c r="G262" s="101"/>
      <c r="H262" s="90" t="str">
        <f t="shared" si="51"/>
        <v xml:space="preserve"> </v>
      </c>
      <c r="I262" s="91" t="str">
        <f t="shared" si="52"/>
        <v xml:space="preserve"> </v>
      </c>
      <c r="J262" s="80" t="e">
        <f t="shared" si="41"/>
        <v>#N/A</v>
      </c>
      <c r="K262" s="17" t="e">
        <f t="shared" si="42"/>
        <v>#N/A</v>
      </c>
      <c r="L262" s="17" t="e">
        <f t="shared" si="43"/>
        <v>#N/A</v>
      </c>
      <c r="M262" s="16" t="e">
        <f t="shared" si="44"/>
        <v>#N/A</v>
      </c>
      <c r="N262" s="107">
        <f t="shared" si="45"/>
        <v>0</v>
      </c>
      <c r="O262" s="107">
        <f t="shared" si="46"/>
        <v>0</v>
      </c>
      <c r="P262" s="107">
        <f t="shared" si="47"/>
        <v>0</v>
      </c>
      <c r="Q262" s="107">
        <f t="shared" si="48"/>
        <v>0</v>
      </c>
      <c r="R262" s="107">
        <f t="shared" si="49"/>
        <v>0</v>
      </c>
      <c r="S262" s="107">
        <f t="shared" si="50"/>
        <v>0</v>
      </c>
    </row>
    <row r="263" spans="1:19" ht="32.25" customHeight="1">
      <c r="A263" s="89">
        <v>251</v>
      </c>
      <c r="B263" s="100"/>
      <c r="C263" s="100"/>
      <c r="D263" s="100"/>
      <c r="E263" s="100"/>
      <c r="F263" s="100"/>
      <c r="G263" s="101"/>
      <c r="H263" s="90" t="str">
        <f t="shared" si="51"/>
        <v xml:space="preserve"> </v>
      </c>
      <c r="I263" s="91" t="str">
        <f t="shared" si="52"/>
        <v xml:space="preserve"> </v>
      </c>
      <c r="J263" s="80" t="e">
        <f t="shared" si="41"/>
        <v>#N/A</v>
      </c>
      <c r="K263" s="17" t="e">
        <f t="shared" si="42"/>
        <v>#N/A</v>
      </c>
      <c r="L263" s="17" t="e">
        <f t="shared" si="43"/>
        <v>#N/A</v>
      </c>
      <c r="M263" s="16" t="e">
        <f t="shared" si="44"/>
        <v>#N/A</v>
      </c>
      <c r="N263" s="107">
        <f t="shared" si="45"/>
        <v>0</v>
      </c>
      <c r="O263" s="107">
        <f t="shared" si="46"/>
        <v>0</v>
      </c>
      <c r="P263" s="107">
        <f t="shared" si="47"/>
        <v>0</v>
      </c>
      <c r="Q263" s="107">
        <f t="shared" si="48"/>
        <v>0</v>
      </c>
      <c r="R263" s="107">
        <f t="shared" si="49"/>
        <v>0</v>
      </c>
      <c r="S263" s="107">
        <f t="shared" si="50"/>
        <v>0</v>
      </c>
    </row>
    <row r="264" spans="1:19" ht="32.25" customHeight="1">
      <c r="A264" s="89">
        <v>252</v>
      </c>
      <c r="B264" s="100"/>
      <c r="C264" s="100"/>
      <c r="D264" s="100"/>
      <c r="E264" s="100"/>
      <c r="F264" s="100"/>
      <c r="G264" s="101"/>
      <c r="H264" s="90" t="str">
        <f t="shared" si="51"/>
        <v xml:space="preserve"> </v>
      </c>
      <c r="I264" s="91" t="str">
        <f t="shared" si="52"/>
        <v xml:space="preserve"> </v>
      </c>
      <c r="J264" s="80" t="e">
        <f t="shared" si="41"/>
        <v>#N/A</v>
      </c>
      <c r="K264" s="17" t="e">
        <f t="shared" si="42"/>
        <v>#N/A</v>
      </c>
      <c r="L264" s="17" t="e">
        <f t="shared" si="43"/>
        <v>#N/A</v>
      </c>
      <c r="M264" s="16" t="e">
        <f t="shared" si="44"/>
        <v>#N/A</v>
      </c>
      <c r="N264" s="107">
        <f t="shared" si="45"/>
        <v>0</v>
      </c>
      <c r="O264" s="107">
        <f t="shared" si="46"/>
        <v>0</v>
      </c>
      <c r="P264" s="107">
        <f t="shared" si="47"/>
        <v>0</v>
      </c>
      <c r="Q264" s="107">
        <f t="shared" si="48"/>
        <v>0</v>
      </c>
      <c r="R264" s="107">
        <f t="shared" si="49"/>
        <v>0</v>
      </c>
      <c r="S264" s="107">
        <f t="shared" si="50"/>
        <v>0</v>
      </c>
    </row>
    <row r="265" spans="1:19" ht="32.25" customHeight="1">
      <c r="A265" s="89">
        <v>253</v>
      </c>
      <c r="B265" s="100"/>
      <c r="C265" s="100"/>
      <c r="D265" s="100"/>
      <c r="E265" s="100"/>
      <c r="F265" s="100"/>
      <c r="G265" s="101"/>
      <c r="H265" s="90" t="str">
        <f t="shared" si="51"/>
        <v xml:space="preserve"> </v>
      </c>
      <c r="I265" s="91" t="str">
        <f t="shared" si="52"/>
        <v xml:space="preserve"> </v>
      </c>
      <c r="J265" s="80" t="e">
        <f t="shared" si="41"/>
        <v>#N/A</v>
      </c>
      <c r="K265" s="17" t="e">
        <f t="shared" si="42"/>
        <v>#N/A</v>
      </c>
      <c r="L265" s="17" t="e">
        <f t="shared" si="43"/>
        <v>#N/A</v>
      </c>
      <c r="M265" s="16" t="e">
        <f t="shared" si="44"/>
        <v>#N/A</v>
      </c>
      <c r="N265" s="107">
        <f t="shared" si="45"/>
        <v>0</v>
      </c>
      <c r="O265" s="107">
        <f t="shared" si="46"/>
        <v>0</v>
      </c>
      <c r="P265" s="107">
        <f t="shared" si="47"/>
        <v>0</v>
      </c>
      <c r="Q265" s="107">
        <f t="shared" si="48"/>
        <v>0</v>
      </c>
      <c r="R265" s="107">
        <f t="shared" si="49"/>
        <v>0</v>
      </c>
      <c r="S265" s="107">
        <f t="shared" si="50"/>
        <v>0</v>
      </c>
    </row>
    <row r="266" spans="1:19" ht="32.25" customHeight="1">
      <c r="A266" s="89">
        <v>254</v>
      </c>
      <c r="B266" s="100"/>
      <c r="C266" s="100"/>
      <c r="D266" s="100"/>
      <c r="E266" s="100"/>
      <c r="F266" s="100"/>
      <c r="G266" s="101"/>
      <c r="H266" s="90" t="str">
        <f t="shared" si="51"/>
        <v xml:space="preserve"> </v>
      </c>
      <c r="I266" s="91" t="str">
        <f t="shared" si="52"/>
        <v xml:space="preserve"> </v>
      </c>
      <c r="J266" s="80" t="e">
        <f t="shared" si="41"/>
        <v>#N/A</v>
      </c>
      <c r="K266" s="17" t="e">
        <f t="shared" si="42"/>
        <v>#N/A</v>
      </c>
      <c r="L266" s="17" t="e">
        <f t="shared" si="43"/>
        <v>#N/A</v>
      </c>
      <c r="M266" s="16" t="e">
        <f t="shared" si="44"/>
        <v>#N/A</v>
      </c>
      <c r="N266" s="107">
        <f t="shared" si="45"/>
        <v>0</v>
      </c>
      <c r="O266" s="107">
        <f t="shared" si="46"/>
        <v>0</v>
      </c>
      <c r="P266" s="107">
        <f t="shared" si="47"/>
        <v>0</v>
      </c>
      <c r="Q266" s="107">
        <f t="shared" si="48"/>
        <v>0</v>
      </c>
      <c r="R266" s="107">
        <f t="shared" si="49"/>
        <v>0</v>
      </c>
      <c r="S266" s="107">
        <f t="shared" si="50"/>
        <v>0</v>
      </c>
    </row>
    <row r="267" spans="1:19" ht="32.25" customHeight="1">
      <c r="A267" s="89">
        <v>255</v>
      </c>
      <c r="B267" s="100"/>
      <c r="C267" s="100"/>
      <c r="D267" s="100"/>
      <c r="E267" s="100"/>
      <c r="F267" s="100"/>
      <c r="G267" s="101"/>
      <c r="H267" s="90" t="str">
        <f t="shared" si="51"/>
        <v xml:space="preserve"> </v>
      </c>
      <c r="I267" s="91" t="str">
        <f t="shared" si="52"/>
        <v xml:space="preserve"> </v>
      </c>
      <c r="J267" s="80" t="e">
        <f t="shared" si="41"/>
        <v>#N/A</v>
      </c>
      <c r="K267" s="17" t="e">
        <f t="shared" si="42"/>
        <v>#N/A</v>
      </c>
      <c r="L267" s="17" t="e">
        <f t="shared" si="43"/>
        <v>#N/A</v>
      </c>
      <c r="M267" s="16" t="e">
        <f t="shared" si="44"/>
        <v>#N/A</v>
      </c>
      <c r="N267" s="107">
        <f t="shared" si="45"/>
        <v>0</v>
      </c>
      <c r="O267" s="107">
        <f t="shared" si="46"/>
        <v>0</v>
      </c>
      <c r="P267" s="107">
        <f t="shared" si="47"/>
        <v>0</v>
      </c>
      <c r="Q267" s="107">
        <f t="shared" si="48"/>
        <v>0</v>
      </c>
      <c r="R267" s="107">
        <f t="shared" si="49"/>
        <v>0</v>
      </c>
      <c r="S267" s="107">
        <f t="shared" si="50"/>
        <v>0</v>
      </c>
    </row>
    <row r="268" spans="1:19" ht="32.25" customHeight="1">
      <c r="A268" s="89">
        <v>256</v>
      </c>
      <c r="B268" s="100"/>
      <c r="C268" s="100"/>
      <c r="D268" s="100"/>
      <c r="E268" s="100"/>
      <c r="F268" s="100"/>
      <c r="G268" s="101"/>
      <c r="H268" s="90" t="str">
        <f t="shared" si="51"/>
        <v xml:space="preserve"> </v>
      </c>
      <c r="I268" s="91" t="str">
        <f t="shared" si="52"/>
        <v xml:space="preserve"> </v>
      </c>
      <c r="J268" s="80" t="e">
        <f t="shared" si="41"/>
        <v>#N/A</v>
      </c>
      <c r="K268" s="17" t="e">
        <f t="shared" si="42"/>
        <v>#N/A</v>
      </c>
      <c r="L268" s="17" t="e">
        <f t="shared" si="43"/>
        <v>#N/A</v>
      </c>
      <c r="M268" s="16" t="e">
        <f t="shared" si="44"/>
        <v>#N/A</v>
      </c>
      <c r="N268" s="107">
        <f t="shared" si="45"/>
        <v>0</v>
      </c>
      <c r="O268" s="107">
        <f t="shared" si="46"/>
        <v>0</v>
      </c>
      <c r="P268" s="107">
        <f t="shared" si="47"/>
        <v>0</v>
      </c>
      <c r="Q268" s="107">
        <f t="shared" si="48"/>
        <v>0</v>
      </c>
      <c r="R268" s="107">
        <f t="shared" si="49"/>
        <v>0</v>
      </c>
      <c r="S268" s="107">
        <f t="shared" si="50"/>
        <v>0</v>
      </c>
    </row>
    <row r="269" spans="1:19" ht="32.25" customHeight="1">
      <c r="A269" s="89">
        <v>257</v>
      </c>
      <c r="B269" s="100"/>
      <c r="C269" s="100"/>
      <c r="D269" s="100"/>
      <c r="E269" s="100"/>
      <c r="F269" s="100"/>
      <c r="G269" s="101"/>
      <c r="H269" s="90" t="str">
        <f t="shared" si="51"/>
        <v xml:space="preserve"> </v>
      </c>
      <c r="I269" s="91" t="str">
        <f t="shared" si="52"/>
        <v xml:space="preserve"> </v>
      </c>
      <c r="J269" s="80" t="e">
        <f t="shared" si="41"/>
        <v>#N/A</v>
      </c>
      <c r="K269" s="17" t="e">
        <f t="shared" si="42"/>
        <v>#N/A</v>
      </c>
      <c r="L269" s="17" t="e">
        <f t="shared" si="43"/>
        <v>#N/A</v>
      </c>
      <c r="M269" s="16" t="e">
        <f t="shared" si="44"/>
        <v>#N/A</v>
      </c>
      <c r="N269" s="107">
        <f t="shared" si="45"/>
        <v>0</v>
      </c>
      <c r="O269" s="107">
        <f t="shared" si="46"/>
        <v>0</v>
      </c>
      <c r="P269" s="107">
        <f t="shared" si="47"/>
        <v>0</v>
      </c>
      <c r="Q269" s="107">
        <f t="shared" si="48"/>
        <v>0</v>
      </c>
      <c r="R269" s="107">
        <f t="shared" si="49"/>
        <v>0</v>
      </c>
      <c r="S269" s="107">
        <f t="shared" si="50"/>
        <v>0</v>
      </c>
    </row>
    <row r="270" spans="1:19" ht="32.25" customHeight="1">
      <c r="A270" s="89">
        <v>258</v>
      </c>
      <c r="B270" s="100"/>
      <c r="C270" s="100"/>
      <c r="D270" s="100"/>
      <c r="E270" s="100"/>
      <c r="F270" s="100"/>
      <c r="G270" s="101"/>
      <c r="H270" s="90" t="str">
        <f t="shared" si="51"/>
        <v xml:space="preserve"> </v>
      </c>
      <c r="I270" s="91" t="str">
        <f t="shared" si="52"/>
        <v xml:space="preserve"> </v>
      </c>
      <c r="J270" s="80" t="e">
        <f t="shared" ref="J270:J312" si="53">INDEX($T$37:$U$38,MATCH(D270,$U$37:$U$38,0),1)</f>
        <v>#N/A</v>
      </c>
      <c r="K270" s="17" t="e">
        <f t="shared" ref="K270:K312" si="54">INDEX($T$41:$U$49,MATCH(E270,$U$41:$U$49,0),1)</f>
        <v>#N/A</v>
      </c>
      <c r="L270" s="17" t="e">
        <f t="shared" ref="L270:L312" si="55">INDEX($T$52:$U$55,MATCH(F270,$U$52:$U$55,0),1)</f>
        <v>#N/A</v>
      </c>
      <c r="M270" s="16" t="e">
        <f t="shared" ref="M270:M312" si="56">INDEX($T$58:$U$65,MATCH(G270,$U$58:$U$65,0),1)</f>
        <v>#N/A</v>
      </c>
      <c r="N270" s="107">
        <f t="shared" ref="N270:N312" si="57">IF(H270=" ",0,IF(C270=$U$69,IF(M270=1,1,0),IF(M270=1,"R",0)))</f>
        <v>0</v>
      </c>
      <c r="O270" s="107">
        <f t="shared" ref="O270:O312" si="58">IF(H270=" ",0,IF(M270&gt;1,1,0))</f>
        <v>0</v>
      </c>
      <c r="P270" s="107">
        <f t="shared" ref="P270:P312" si="59">IF(H270=" ",0,IF(M270&lt;4,IF(M270=1,IF(C270=$U$69,1,"R"),1),0) )</f>
        <v>0</v>
      </c>
      <c r="Q270" s="107">
        <f t="shared" ref="Q270:Q312" si="60">IF(H270=" ",0,IF(M270=4,1,0))</f>
        <v>0</v>
      </c>
      <c r="R270" s="107">
        <f t="shared" ref="R270:R312" si="61">IF(H270=" ",0,IF(M270&gt;2,1,0))</f>
        <v>0</v>
      </c>
      <c r="S270" s="107">
        <f t="shared" ref="S270:S312" si="62">IF(H270=" ",0,IF(M270=4,1,0))</f>
        <v>0</v>
      </c>
    </row>
    <row r="271" spans="1:19" ht="32.25" customHeight="1">
      <c r="A271" s="89">
        <v>259</v>
      </c>
      <c r="B271" s="100"/>
      <c r="C271" s="100"/>
      <c r="D271" s="100"/>
      <c r="E271" s="100"/>
      <c r="F271" s="100"/>
      <c r="G271" s="101"/>
      <c r="H271" s="90" t="str">
        <f t="shared" si="51"/>
        <v xml:space="preserve"> </v>
      </c>
      <c r="I271" s="91" t="str">
        <f t="shared" si="52"/>
        <v xml:space="preserve"> </v>
      </c>
      <c r="J271" s="80" t="e">
        <f t="shared" si="53"/>
        <v>#N/A</v>
      </c>
      <c r="K271" s="17" t="e">
        <f t="shared" si="54"/>
        <v>#N/A</v>
      </c>
      <c r="L271" s="17" t="e">
        <f t="shared" si="55"/>
        <v>#N/A</v>
      </c>
      <c r="M271" s="16" t="e">
        <f t="shared" si="56"/>
        <v>#N/A</v>
      </c>
      <c r="N271" s="107">
        <f t="shared" si="57"/>
        <v>0</v>
      </c>
      <c r="O271" s="107">
        <f t="shared" si="58"/>
        <v>0</v>
      </c>
      <c r="P271" s="107">
        <f t="shared" si="59"/>
        <v>0</v>
      </c>
      <c r="Q271" s="107">
        <f t="shared" si="60"/>
        <v>0</v>
      </c>
      <c r="R271" s="107">
        <f t="shared" si="61"/>
        <v>0</v>
      </c>
      <c r="S271" s="107">
        <f t="shared" si="62"/>
        <v>0</v>
      </c>
    </row>
    <row r="272" spans="1:19" ht="32.25" customHeight="1">
      <c r="A272" s="89">
        <v>260</v>
      </c>
      <c r="B272" s="100"/>
      <c r="C272" s="100"/>
      <c r="D272" s="100"/>
      <c r="E272" s="100"/>
      <c r="F272" s="100"/>
      <c r="G272" s="101"/>
      <c r="H272" s="90" t="str">
        <f t="shared" si="51"/>
        <v xml:space="preserve"> </v>
      </c>
      <c r="I272" s="91" t="str">
        <f t="shared" si="52"/>
        <v xml:space="preserve"> </v>
      </c>
      <c r="J272" s="80" t="e">
        <f t="shared" si="53"/>
        <v>#N/A</v>
      </c>
      <c r="K272" s="17" t="e">
        <f t="shared" si="54"/>
        <v>#N/A</v>
      </c>
      <c r="L272" s="17" t="e">
        <f t="shared" si="55"/>
        <v>#N/A</v>
      </c>
      <c r="M272" s="16" t="e">
        <f t="shared" si="56"/>
        <v>#N/A</v>
      </c>
      <c r="N272" s="107">
        <f t="shared" si="57"/>
        <v>0</v>
      </c>
      <c r="O272" s="107">
        <f t="shared" si="58"/>
        <v>0</v>
      </c>
      <c r="P272" s="107">
        <f t="shared" si="59"/>
        <v>0</v>
      </c>
      <c r="Q272" s="107">
        <f t="shared" si="60"/>
        <v>0</v>
      </c>
      <c r="R272" s="107">
        <f t="shared" si="61"/>
        <v>0</v>
      </c>
      <c r="S272" s="107">
        <f t="shared" si="62"/>
        <v>0</v>
      </c>
    </row>
    <row r="273" spans="1:19" ht="32.25" customHeight="1">
      <c r="A273" s="89">
        <v>261</v>
      </c>
      <c r="B273" s="100"/>
      <c r="C273" s="100"/>
      <c r="D273" s="100"/>
      <c r="E273" s="100"/>
      <c r="F273" s="100"/>
      <c r="G273" s="101"/>
      <c r="H273" s="90" t="str">
        <f t="shared" si="51"/>
        <v xml:space="preserve"> </v>
      </c>
      <c r="I273" s="91" t="str">
        <f t="shared" si="52"/>
        <v xml:space="preserve"> </v>
      </c>
      <c r="J273" s="80" t="e">
        <f t="shared" si="53"/>
        <v>#N/A</v>
      </c>
      <c r="K273" s="17" t="e">
        <f t="shared" si="54"/>
        <v>#N/A</v>
      </c>
      <c r="L273" s="17" t="e">
        <f t="shared" si="55"/>
        <v>#N/A</v>
      </c>
      <c r="M273" s="16" t="e">
        <f t="shared" si="56"/>
        <v>#N/A</v>
      </c>
      <c r="N273" s="107">
        <f t="shared" si="57"/>
        <v>0</v>
      </c>
      <c r="O273" s="107">
        <f t="shared" si="58"/>
        <v>0</v>
      </c>
      <c r="P273" s="107">
        <f t="shared" si="59"/>
        <v>0</v>
      </c>
      <c r="Q273" s="107">
        <f t="shared" si="60"/>
        <v>0</v>
      </c>
      <c r="R273" s="107">
        <f t="shared" si="61"/>
        <v>0</v>
      </c>
      <c r="S273" s="107">
        <f t="shared" si="62"/>
        <v>0</v>
      </c>
    </row>
    <row r="274" spans="1:19" ht="32.25" customHeight="1">
      <c r="A274" s="89">
        <v>262</v>
      </c>
      <c r="B274" s="100"/>
      <c r="C274" s="100"/>
      <c r="D274" s="100"/>
      <c r="E274" s="100"/>
      <c r="F274" s="100"/>
      <c r="G274" s="101"/>
      <c r="H274" s="90" t="str">
        <f t="shared" si="51"/>
        <v xml:space="preserve"> </v>
      </c>
      <c r="I274" s="91" t="str">
        <f t="shared" si="52"/>
        <v xml:space="preserve"> </v>
      </c>
      <c r="J274" s="80" t="e">
        <f t="shared" si="53"/>
        <v>#N/A</v>
      </c>
      <c r="K274" s="17" t="e">
        <f t="shared" si="54"/>
        <v>#N/A</v>
      </c>
      <c r="L274" s="17" t="e">
        <f t="shared" si="55"/>
        <v>#N/A</v>
      </c>
      <c r="M274" s="16" t="e">
        <f t="shared" si="56"/>
        <v>#N/A</v>
      </c>
      <c r="N274" s="107">
        <f t="shared" si="57"/>
        <v>0</v>
      </c>
      <c r="O274" s="107">
        <f t="shared" si="58"/>
        <v>0</v>
      </c>
      <c r="P274" s="107">
        <f t="shared" si="59"/>
        <v>0</v>
      </c>
      <c r="Q274" s="107">
        <f t="shared" si="60"/>
        <v>0</v>
      </c>
      <c r="R274" s="107">
        <f t="shared" si="61"/>
        <v>0</v>
      </c>
      <c r="S274" s="107">
        <f t="shared" si="62"/>
        <v>0</v>
      </c>
    </row>
    <row r="275" spans="1:19" ht="32.25" customHeight="1">
      <c r="A275" s="89">
        <v>263</v>
      </c>
      <c r="B275" s="100"/>
      <c r="C275" s="100"/>
      <c r="D275" s="100"/>
      <c r="E275" s="100"/>
      <c r="F275" s="100"/>
      <c r="G275" s="101"/>
      <c r="H275" s="90" t="str">
        <f t="shared" si="51"/>
        <v xml:space="preserve"> </v>
      </c>
      <c r="I275" s="91" t="str">
        <f t="shared" si="52"/>
        <v xml:space="preserve"> </v>
      </c>
      <c r="J275" s="80" t="e">
        <f t="shared" si="53"/>
        <v>#N/A</v>
      </c>
      <c r="K275" s="17" t="e">
        <f t="shared" si="54"/>
        <v>#N/A</v>
      </c>
      <c r="L275" s="17" t="e">
        <f t="shared" si="55"/>
        <v>#N/A</v>
      </c>
      <c r="M275" s="16" t="e">
        <f t="shared" si="56"/>
        <v>#N/A</v>
      </c>
      <c r="N275" s="107">
        <f t="shared" si="57"/>
        <v>0</v>
      </c>
      <c r="O275" s="107">
        <f t="shared" si="58"/>
        <v>0</v>
      </c>
      <c r="P275" s="107">
        <f t="shared" si="59"/>
        <v>0</v>
      </c>
      <c r="Q275" s="107">
        <f t="shared" si="60"/>
        <v>0</v>
      </c>
      <c r="R275" s="107">
        <f t="shared" si="61"/>
        <v>0</v>
      </c>
      <c r="S275" s="107">
        <f t="shared" si="62"/>
        <v>0</v>
      </c>
    </row>
    <row r="276" spans="1:19" ht="32.25" customHeight="1">
      <c r="A276" s="89">
        <v>264</v>
      </c>
      <c r="B276" s="100"/>
      <c r="C276" s="100"/>
      <c r="D276" s="100"/>
      <c r="E276" s="100"/>
      <c r="F276" s="100"/>
      <c r="G276" s="101"/>
      <c r="H276" s="90" t="str">
        <f t="shared" si="51"/>
        <v xml:space="preserve"> </v>
      </c>
      <c r="I276" s="91" t="str">
        <f t="shared" si="52"/>
        <v xml:space="preserve"> </v>
      </c>
      <c r="J276" s="80" t="e">
        <f t="shared" si="53"/>
        <v>#N/A</v>
      </c>
      <c r="K276" s="17" t="e">
        <f t="shared" si="54"/>
        <v>#N/A</v>
      </c>
      <c r="L276" s="17" t="e">
        <f t="shared" si="55"/>
        <v>#N/A</v>
      </c>
      <c r="M276" s="16" t="e">
        <f t="shared" si="56"/>
        <v>#N/A</v>
      </c>
      <c r="N276" s="107">
        <f t="shared" si="57"/>
        <v>0</v>
      </c>
      <c r="O276" s="107">
        <f t="shared" si="58"/>
        <v>0</v>
      </c>
      <c r="P276" s="107">
        <f t="shared" si="59"/>
        <v>0</v>
      </c>
      <c r="Q276" s="107">
        <f t="shared" si="60"/>
        <v>0</v>
      </c>
      <c r="R276" s="107">
        <f t="shared" si="61"/>
        <v>0</v>
      </c>
      <c r="S276" s="107">
        <f t="shared" si="62"/>
        <v>0</v>
      </c>
    </row>
    <row r="277" spans="1:19" ht="32.25" customHeight="1">
      <c r="A277" s="89">
        <v>265</v>
      </c>
      <c r="B277" s="100"/>
      <c r="C277" s="100"/>
      <c r="D277" s="100"/>
      <c r="E277" s="100"/>
      <c r="F277" s="100"/>
      <c r="G277" s="101"/>
      <c r="H277" s="90" t="str">
        <f t="shared" si="51"/>
        <v xml:space="preserve"> </v>
      </c>
      <c r="I277" s="91" t="str">
        <f t="shared" si="52"/>
        <v xml:space="preserve"> </v>
      </c>
      <c r="J277" s="80" t="e">
        <f t="shared" si="53"/>
        <v>#N/A</v>
      </c>
      <c r="K277" s="17" t="e">
        <f t="shared" si="54"/>
        <v>#N/A</v>
      </c>
      <c r="L277" s="17" t="e">
        <f t="shared" si="55"/>
        <v>#N/A</v>
      </c>
      <c r="M277" s="16" t="e">
        <f t="shared" si="56"/>
        <v>#N/A</v>
      </c>
      <c r="N277" s="107">
        <f t="shared" si="57"/>
        <v>0</v>
      </c>
      <c r="O277" s="107">
        <f t="shared" si="58"/>
        <v>0</v>
      </c>
      <c r="P277" s="107">
        <f t="shared" si="59"/>
        <v>0</v>
      </c>
      <c r="Q277" s="107">
        <f t="shared" si="60"/>
        <v>0</v>
      </c>
      <c r="R277" s="107">
        <f t="shared" si="61"/>
        <v>0</v>
      </c>
      <c r="S277" s="107">
        <f t="shared" si="62"/>
        <v>0</v>
      </c>
    </row>
    <row r="278" spans="1:19" ht="32.25" customHeight="1">
      <c r="A278" s="89">
        <v>266</v>
      </c>
      <c r="B278" s="100"/>
      <c r="C278" s="100"/>
      <c r="D278" s="100"/>
      <c r="E278" s="100"/>
      <c r="F278" s="100"/>
      <c r="G278" s="101"/>
      <c r="H278" s="90" t="str">
        <f t="shared" si="51"/>
        <v xml:space="preserve"> </v>
      </c>
      <c r="I278" s="91" t="str">
        <f t="shared" si="52"/>
        <v xml:space="preserve"> </v>
      </c>
      <c r="J278" s="80" t="e">
        <f t="shared" si="53"/>
        <v>#N/A</v>
      </c>
      <c r="K278" s="17" t="e">
        <f t="shared" si="54"/>
        <v>#N/A</v>
      </c>
      <c r="L278" s="17" t="e">
        <f t="shared" si="55"/>
        <v>#N/A</v>
      </c>
      <c r="M278" s="16" t="e">
        <f t="shared" si="56"/>
        <v>#N/A</v>
      </c>
      <c r="N278" s="107">
        <f t="shared" si="57"/>
        <v>0</v>
      </c>
      <c r="O278" s="107">
        <f t="shared" si="58"/>
        <v>0</v>
      </c>
      <c r="P278" s="107">
        <f t="shared" si="59"/>
        <v>0</v>
      </c>
      <c r="Q278" s="107">
        <f t="shared" si="60"/>
        <v>0</v>
      </c>
      <c r="R278" s="107">
        <f t="shared" si="61"/>
        <v>0</v>
      </c>
      <c r="S278" s="107">
        <f t="shared" si="62"/>
        <v>0</v>
      </c>
    </row>
    <row r="279" spans="1:19" ht="32.25" customHeight="1">
      <c r="A279" s="89">
        <v>267</v>
      </c>
      <c r="B279" s="100"/>
      <c r="C279" s="100"/>
      <c r="D279" s="100"/>
      <c r="E279" s="100"/>
      <c r="F279" s="100"/>
      <c r="G279" s="101"/>
      <c r="H279" s="90" t="str">
        <f t="shared" si="51"/>
        <v xml:space="preserve"> </v>
      </c>
      <c r="I279" s="91" t="str">
        <f t="shared" si="52"/>
        <v xml:space="preserve"> </v>
      </c>
      <c r="J279" s="80" t="e">
        <f t="shared" si="53"/>
        <v>#N/A</v>
      </c>
      <c r="K279" s="17" t="e">
        <f t="shared" si="54"/>
        <v>#N/A</v>
      </c>
      <c r="L279" s="17" t="e">
        <f t="shared" si="55"/>
        <v>#N/A</v>
      </c>
      <c r="M279" s="16" t="e">
        <f t="shared" si="56"/>
        <v>#N/A</v>
      </c>
      <c r="N279" s="107">
        <f t="shared" si="57"/>
        <v>0</v>
      </c>
      <c r="O279" s="107">
        <f t="shared" si="58"/>
        <v>0</v>
      </c>
      <c r="P279" s="107">
        <f t="shared" si="59"/>
        <v>0</v>
      </c>
      <c r="Q279" s="107">
        <f t="shared" si="60"/>
        <v>0</v>
      </c>
      <c r="R279" s="107">
        <f t="shared" si="61"/>
        <v>0</v>
      </c>
      <c r="S279" s="107">
        <f t="shared" si="62"/>
        <v>0</v>
      </c>
    </row>
    <row r="280" spans="1:19" ht="32.25" customHeight="1">
      <c r="A280" s="89">
        <v>268</v>
      </c>
      <c r="B280" s="100"/>
      <c r="C280" s="100"/>
      <c r="D280" s="100"/>
      <c r="E280" s="100"/>
      <c r="F280" s="100"/>
      <c r="G280" s="101"/>
      <c r="H280" s="90" t="str">
        <f t="shared" si="51"/>
        <v xml:space="preserve"> </v>
      </c>
      <c r="I280" s="91" t="str">
        <f t="shared" si="52"/>
        <v xml:space="preserve"> </v>
      </c>
      <c r="J280" s="80" t="e">
        <f t="shared" si="53"/>
        <v>#N/A</v>
      </c>
      <c r="K280" s="17" t="e">
        <f t="shared" si="54"/>
        <v>#N/A</v>
      </c>
      <c r="L280" s="17" t="e">
        <f t="shared" si="55"/>
        <v>#N/A</v>
      </c>
      <c r="M280" s="16" t="e">
        <f t="shared" si="56"/>
        <v>#N/A</v>
      </c>
      <c r="N280" s="107">
        <f t="shared" si="57"/>
        <v>0</v>
      </c>
      <c r="O280" s="107">
        <f t="shared" si="58"/>
        <v>0</v>
      </c>
      <c r="P280" s="107">
        <f t="shared" si="59"/>
        <v>0</v>
      </c>
      <c r="Q280" s="107">
        <f t="shared" si="60"/>
        <v>0</v>
      </c>
      <c r="R280" s="107">
        <f t="shared" si="61"/>
        <v>0</v>
      </c>
      <c r="S280" s="107">
        <f t="shared" si="62"/>
        <v>0</v>
      </c>
    </row>
    <row r="281" spans="1:19" ht="32.25" customHeight="1">
      <c r="A281" s="89">
        <v>269</v>
      </c>
      <c r="B281" s="100"/>
      <c r="C281" s="100"/>
      <c r="D281" s="100"/>
      <c r="E281" s="100"/>
      <c r="F281" s="100"/>
      <c r="G281" s="101"/>
      <c r="H281" s="90" t="str">
        <f t="shared" si="51"/>
        <v xml:space="preserve"> </v>
      </c>
      <c r="I281" s="91" t="str">
        <f t="shared" si="52"/>
        <v xml:space="preserve"> </v>
      </c>
      <c r="J281" s="80" t="e">
        <f t="shared" si="53"/>
        <v>#N/A</v>
      </c>
      <c r="K281" s="17" t="e">
        <f t="shared" si="54"/>
        <v>#N/A</v>
      </c>
      <c r="L281" s="17" t="e">
        <f t="shared" si="55"/>
        <v>#N/A</v>
      </c>
      <c r="M281" s="16" t="e">
        <f t="shared" si="56"/>
        <v>#N/A</v>
      </c>
      <c r="N281" s="107">
        <f t="shared" si="57"/>
        <v>0</v>
      </c>
      <c r="O281" s="107">
        <f t="shared" si="58"/>
        <v>0</v>
      </c>
      <c r="P281" s="107">
        <f t="shared" si="59"/>
        <v>0</v>
      </c>
      <c r="Q281" s="107">
        <f t="shared" si="60"/>
        <v>0</v>
      </c>
      <c r="R281" s="107">
        <f t="shared" si="61"/>
        <v>0</v>
      </c>
      <c r="S281" s="107">
        <f t="shared" si="62"/>
        <v>0</v>
      </c>
    </row>
    <row r="282" spans="1:19" ht="32.25" customHeight="1">
      <c r="A282" s="89">
        <v>270</v>
      </c>
      <c r="B282" s="100"/>
      <c r="C282" s="100"/>
      <c r="D282" s="100"/>
      <c r="E282" s="100"/>
      <c r="F282" s="100"/>
      <c r="G282" s="101"/>
      <c r="H282" s="90" t="str">
        <f t="shared" si="51"/>
        <v xml:space="preserve"> </v>
      </c>
      <c r="I282" s="91" t="str">
        <f t="shared" si="52"/>
        <v xml:space="preserve"> </v>
      </c>
      <c r="J282" s="80" t="e">
        <f t="shared" si="53"/>
        <v>#N/A</v>
      </c>
      <c r="K282" s="17" t="e">
        <f t="shared" si="54"/>
        <v>#N/A</v>
      </c>
      <c r="L282" s="17" t="e">
        <f t="shared" si="55"/>
        <v>#N/A</v>
      </c>
      <c r="M282" s="16" t="e">
        <f t="shared" si="56"/>
        <v>#N/A</v>
      </c>
      <c r="N282" s="107">
        <f t="shared" si="57"/>
        <v>0</v>
      </c>
      <c r="O282" s="107">
        <f t="shared" si="58"/>
        <v>0</v>
      </c>
      <c r="P282" s="107">
        <f t="shared" si="59"/>
        <v>0</v>
      </c>
      <c r="Q282" s="107">
        <f t="shared" si="60"/>
        <v>0</v>
      </c>
      <c r="R282" s="107">
        <f t="shared" si="61"/>
        <v>0</v>
      </c>
      <c r="S282" s="107">
        <f t="shared" si="62"/>
        <v>0</v>
      </c>
    </row>
    <row r="283" spans="1:19" ht="32.25" customHeight="1">
      <c r="A283" s="89">
        <v>271</v>
      </c>
      <c r="B283" s="100"/>
      <c r="C283" s="100"/>
      <c r="D283" s="100"/>
      <c r="E283" s="100"/>
      <c r="F283" s="100"/>
      <c r="G283" s="101"/>
      <c r="H283" s="90" t="str">
        <f t="shared" si="51"/>
        <v xml:space="preserve"> </v>
      </c>
      <c r="I283" s="91" t="str">
        <f t="shared" si="52"/>
        <v xml:space="preserve"> </v>
      </c>
      <c r="J283" s="80" t="e">
        <f t="shared" si="53"/>
        <v>#N/A</v>
      </c>
      <c r="K283" s="17" t="e">
        <f t="shared" si="54"/>
        <v>#N/A</v>
      </c>
      <c r="L283" s="17" t="e">
        <f t="shared" si="55"/>
        <v>#N/A</v>
      </c>
      <c r="M283" s="16" t="e">
        <f t="shared" si="56"/>
        <v>#N/A</v>
      </c>
      <c r="N283" s="107">
        <f t="shared" si="57"/>
        <v>0</v>
      </c>
      <c r="O283" s="107">
        <f t="shared" si="58"/>
        <v>0</v>
      </c>
      <c r="P283" s="107">
        <f t="shared" si="59"/>
        <v>0</v>
      </c>
      <c r="Q283" s="107">
        <f t="shared" si="60"/>
        <v>0</v>
      </c>
      <c r="R283" s="107">
        <f t="shared" si="61"/>
        <v>0</v>
      </c>
      <c r="S283" s="107">
        <f t="shared" si="62"/>
        <v>0</v>
      </c>
    </row>
    <row r="284" spans="1:19" ht="32.25" customHeight="1">
      <c r="A284" s="89">
        <v>272</v>
      </c>
      <c r="B284" s="100"/>
      <c r="C284" s="100"/>
      <c r="D284" s="100"/>
      <c r="E284" s="100"/>
      <c r="F284" s="100"/>
      <c r="G284" s="101"/>
      <c r="H284" s="90" t="str">
        <f t="shared" si="51"/>
        <v xml:space="preserve"> </v>
      </c>
      <c r="I284" s="91" t="str">
        <f t="shared" si="52"/>
        <v xml:space="preserve"> </v>
      </c>
      <c r="J284" s="80" t="e">
        <f t="shared" si="53"/>
        <v>#N/A</v>
      </c>
      <c r="K284" s="17" t="e">
        <f t="shared" si="54"/>
        <v>#N/A</v>
      </c>
      <c r="L284" s="17" t="e">
        <f t="shared" si="55"/>
        <v>#N/A</v>
      </c>
      <c r="M284" s="16" t="e">
        <f t="shared" si="56"/>
        <v>#N/A</v>
      </c>
      <c r="N284" s="107">
        <f t="shared" si="57"/>
        <v>0</v>
      </c>
      <c r="O284" s="107">
        <f t="shared" si="58"/>
        <v>0</v>
      </c>
      <c r="P284" s="107">
        <f t="shared" si="59"/>
        <v>0</v>
      </c>
      <c r="Q284" s="107">
        <f t="shared" si="60"/>
        <v>0</v>
      </c>
      <c r="R284" s="107">
        <f t="shared" si="61"/>
        <v>0</v>
      </c>
      <c r="S284" s="107">
        <f t="shared" si="62"/>
        <v>0</v>
      </c>
    </row>
    <row r="285" spans="1:19" ht="32.25" customHeight="1">
      <c r="A285" s="89">
        <v>273</v>
      </c>
      <c r="B285" s="100"/>
      <c r="C285" s="100"/>
      <c r="D285" s="100"/>
      <c r="E285" s="100"/>
      <c r="F285" s="100"/>
      <c r="G285" s="101"/>
      <c r="H285" s="90" t="str">
        <f t="shared" si="51"/>
        <v xml:space="preserve"> </v>
      </c>
      <c r="I285" s="91" t="str">
        <f t="shared" si="52"/>
        <v xml:space="preserve"> </v>
      </c>
      <c r="J285" s="80" t="e">
        <f t="shared" si="53"/>
        <v>#N/A</v>
      </c>
      <c r="K285" s="17" t="e">
        <f t="shared" si="54"/>
        <v>#N/A</v>
      </c>
      <c r="L285" s="17" t="e">
        <f t="shared" si="55"/>
        <v>#N/A</v>
      </c>
      <c r="M285" s="16" t="e">
        <f t="shared" si="56"/>
        <v>#N/A</v>
      </c>
      <c r="N285" s="107">
        <f t="shared" si="57"/>
        <v>0</v>
      </c>
      <c r="O285" s="107">
        <f t="shared" si="58"/>
        <v>0</v>
      </c>
      <c r="P285" s="107">
        <f t="shared" si="59"/>
        <v>0</v>
      </c>
      <c r="Q285" s="107">
        <f t="shared" si="60"/>
        <v>0</v>
      </c>
      <c r="R285" s="107">
        <f t="shared" si="61"/>
        <v>0</v>
      </c>
      <c r="S285" s="107">
        <f t="shared" si="62"/>
        <v>0</v>
      </c>
    </row>
    <row r="286" spans="1:19" ht="32.25" customHeight="1">
      <c r="A286" s="89">
        <v>274</v>
      </c>
      <c r="B286" s="100"/>
      <c r="C286" s="100"/>
      <c r="D286" s="100"/>
      <c r="E286" s="100"/>
      <c r="F286" s="100"/>
      <c r="G286" s="101"/>
      <c r="H286" s="90" t="str">
        <f t="shared" si="51"/>
        <v xml:space="preserve"> </v>
      </c>
      <c r="I286" s="91" t="str">
        <f t="shared" si="52"/>
        <v xml:space="preserve"> </v>
      </c>
      <c r="J286" s="80" t="e">
        <f t="shared" si="53"/>
        <v>#N/A</v>
      </c>
      <c r="K286" s="17" t="e">
        <f t="shared" si="54"/>
        <v>#N/A</v>
      </c>
      <c r="L286" s="17" t="e">
        <f t="shared" si="55"/>
        <v>#N/A</v>
      </c>
      <c r="M286" s="16" t="e">
        <f t="shared" si="56"/>
        <v>#N/A</v>
      </c>
      <c r="N286" s="107">
        <f t="shared" si="57"/>
        <v>0</v>
      </c>
      <c r="O286" s="107">
        <f t="shared" si="58"/>
        <v>0</v>
      </c>
      <c r="P286" s="107">
        <f t="shared" si="59"/>
        <v>0</v>
      </c>
      <c r="Q286" s="107">
        <f t="shared" si="60"/>
        <v>0</v>
      </c>
      <c r="R286" s="107">
        <f t="shared" si="61"/>
        <v>0</v>
      </c>
      <c r="S286" s="107">
        <f t="shared" si="62"/>
        <v>0</v>
      </c>
    </row>
    <row r="287" spans="1:19" ht="32.25" customHeight="1">
      <c r="A287" s="89">
        <v>275</v>
      </c>
      <c r="B287" s="100"/>
      <c r="C287" s="100"/>
      <c r="D287" s="100"/>
      <c r="E287" s="100"/>
      <c r="F287" s="100"/>
      <c r="G287" s="101"/>
      <c r="H287" s="90" t="str">
        <f t="shared" si="51"/>
        <v xml:space="preserve"> </v>
      </c>
      <c r="I287" s="91" t="str">
        <f t="shared" si="52"/>
        <v xml:space="preserve"> </v>
      </c>
      <c r="J287" s="80" t="e">
        <f t="shared" si="53"/>
        <v>#N/A</v>
      </c>
      <c r="K287" s="17" t="e">
        <f t="shared" si="54"/>
        <v>#N/A</v>
      </c>
      <c r="L287" s="17" t="e">
        <f t="shared" si="55"/>
        <v>#N/A</v>
      </c>
      <c r="M287" s="16" t="e">
        <f t="shared" si="56"/>
        <v>#N/A</v>
      </c>
      <c r="N287" s="107">
        <f t="shared" si="57"/>
        <v>0</v>
      </c>
      <c r="O287" s="107">
        <f t="shared" si="58"/>
        <v>0</v>
      </c>
      <c r="P287" s="107">
        <f t="shared" si="59"/>
        <v>0</v>
      </c>
      <c r="Q287" s="107">
        <f t="shared" si="60"/>
        <v>0</v>
      </c>
      <c r="R287" s="107">
        <f t="shared" si="61"/>
        <v>0</v>
      </c>
      <c r="S287" s="107">
        <f t="shared" si="62"/>
        <v>0</v>
      </c>
    </row>
    <row r="288" spans="1:19" ht="32.25" customHeight="1">
      <c r="A288" s="89">
        <v>276</v>
      </c>
      <c r="B288" s="100"/>
      <c r="C288" s="100"/>
      <c r="D288" s="100"/>
      <c r="E288" s="100"/>
      <c r="F288" s="100"/>
      <c r="G288" s="101"/>
      <c r="H288" s="90" t="str">
        <f t="shared" si="51"/>
        <v xml:space="preserve"> </v>
      </c>
      <c r="I288" s="91" t="str">
        <f t="shared" si="52"/>
        <v xml:space="preserve"> </v>
      </c>
      <c r="J288" s="80" t="e">
        <f t="shared" si="53"/>
        <v>#N/A</v>
      </c>
      <c r="K288" s="17" t="e">
        <f t="shared" si="54"/>
        <v>#N/A</v>
      </c>
      <c r="L288" s="17" t="e">
        <f t="shared" si="55"/>
        <v>#N/A</v>
      </c>
      <c r="M288" s="16" t="e">
        <f t="shared" si="56"/>
        <v>#N/A</v>
      </c>
      <c r="N288" s="107">
        <f t="shared" si="57"/>
        <v>0</v>
      </c>
      <c r="O288" s="107">
        <f t="shared" si="58"/>
        <v>0</v>
      </c>
      <c r="P288" s="107">
        <f t="shared" si="59"/>
        <v>0</v>
      </c>
      <c r="Q288" s="107">
        <f t="shared" si="60"/>
        <v>0</v>
      </c>
      <c r="R288" s="107">
        <f t="shared" si="61"/>
        <v>0</v>
      </c>
      <c r="S288" s="107">
        <f t="shared" si="62"/>
        <v>0</v>
      </c>
    </row>
    <row r="289" spans="1:19" ht="32.25" customHeight="1">
      <c r="A289" s="89">
        <v>277</v>
      </c>
      <c r="B289" s="100"/>
      <c r="C289" s="100"/>
      <c r="D289" s="100"/>
      <c r="E289" s="100"/>
      <c r="F289" s="100"/>
      <c r="G289" s="101"/>
      <c r="H289" s="90" t="str">
        <f t="shared" si="51"/>
        <v xml:space="preserve"> </v>
      </c>
      <c r="I289" s="91" t="str">
        <f t="shared" si="52"/>
        <v xml:space="preserve"> </v>
      </c>
      <c r="J289" s="80" t="e">
        <f t="shared" si="53"/>
        <v>#N/A</v>
      </c>
      <c r="K289" s="17" t="e">
        <f t="shared" si="54"/>
        <v>#N/A</v>
      </c>
      <c r="L289" s="17" t="e">
        <f t="shared" si="55"/>
        <v>#N/A</v>
      </c>
      <c r="M289" s="16" t="e">
        <f t="shared" si="56"/>
        <v>#N/A</v>
      </c>
      <c r="N289" s="107">
        <f t="shared" si="57"/>
        <v>0</v>
      </c>
      <c r="O289" s="107">
        <f t="shared" si="58"/>
        <v>0</v>
      </c>
      <c r="P289" s="107">
        <f t="shared" si="59"/>
        <v>0</v>
      </c>
      <c r="Q289" s="107">
        <f t="shared" si="60"/>
        <v>0</v>
      </c>
      <c r="R289" s="107">
        <f t="shared" si="61"/>
        <v>0</v>
      </c>
      <c r="S289" s="107">
        <f t="shared" si="62"/>
        <v>0</v>
      </c>
    </row>
    <row r="290" spans="1:19" ht="32.25" customHeight="1">
      <c r="A290" s="89">
        <v>278</v>
      </c>
      <c r="B290" s="100"/>
      <c r="C290" s="100"/>
      <c r="D290" s="100"/>
      <c r="E290" s="100"/>
      <c r="F290" s="100"/>
      <c r="G290" s="101"/>
      <c r="H290" s="90" t="str">
        <f t="shared" si="51"/>
        <v xml:space="preserve"> </v>
      </c>
      <c r="I290" s="91" t="str">
        <f t="shared" si="52"/>
        <v xml:space="preserve"> </v>
      </c>
      <c r="J290" s="80" t="e">
        <f t="shared" si="53"/>
        <v>#N/A</v>
      </c>
      <c r="K290" s="17" t="e">
        <f t="shared" si="54"/>
        <v>#N/A</v>
      </c>
      <c r="L290" s="17" t="e">
        <f t="shared" si="55"/>
        <v>#N/A</v>
      </c>
      <c r="M290" s="16" t="e">
        <f t="shared" si="56"/>
        <v>#N/A</v>
      </c>
      <c r="N290" s="107">
        <f t="shared" si="57"/>
        <v>0</v>
      </c>
      <c r="O290" s="107">
        <f t="shared" si="58"/>
        <v>0</v>
      </c>
      <c r="P290" s="107">
        <f t="shared" si="59"/>
        <v>0</v>
      </c>
      <c r="Q290" s="107">
        <f t="shared" si="60"/>
        <v>0</v>
      </c>
      <c r="R290" s="107">
        <f t="shared" si="61"/>
        <v>0</v>
      </c>
      <c r="S290" s="107">
        <f t="shared" si="62"/>
        <v>0</v>
      </c>
    </row>
    <row r="291" spans="1:19" ht="32.25" customHeight="1">
      <c r="A291" s="89">
        <v>279</v>
      </c>
      <c r="B291" s="100"/>
      <c r="C291" s="100"/>
      <c r="D291" s="100"/>
      <c r="E291" s="100"/>
      <c r="F291" s="100"/>
      <c r="G291" s="101"/>
      <c r="H291" s="90" t="str">
        <f t="shared" si="51"/>
        <v xml:space="preserve"> </v>
      </c>
      <c r="I291" s="91" t="str">
        <f t="shared" si="52"/>
        <v xml:space="preserve"> </v>
      </c>
      <c r="J291" s="80" t="e">
        <f t="shared" si="53"/>
        <v>#N/A</v>
      </c>
      <c r="K291" s="17" t="e">
        <f t="shared" si="54"/>
        <v>#N/A</v>
      </c>
      <c r="L291" s="17" t="e">
        <f t="shared" si="55"/>
        <v>#N/A</v>
      </c>
      <c r="M291" s="16" t="e">
        <f t="shared" si="56"/>
        <v>#N/A</v>
      </c>
      <c r="N291" s="107">
        <f t="shared" si="57"/>
        <v>0</v>
      </c>
      <c r="O291" s="107">
        <f t="shared" si="58"/>
        <v>0</v>
      </c>
      <c r="P291" s="107">
        <f t="shared" si="59"/>
        <v>0</v>
      </c>
      <c r="Q291" s="107">
        <f t="shared" si="60"/>
        <v>0</v>
      </c>
      <c r="R291" s="107">
        <f t="shared" si="61"/>
        <v>0</v>
      </c>
      <c r="S291" s="107">
        <f t="shared" si="62"/>
        <v>0</v>
      </c>
    </row>
    <row r="292" spans="1:19" ht="32.25" customHeight="1">
      <c r="A292" s="89">
        <v>280</v>
      </c>
      <c r="B292" s="100"/>
      <c r="C292" s="100"/>
      <c r="D292" s="100"/>
      <c r="E292" s="100"/>
      <c r="F292" s="100"/>
      <c r="G292" s="101"/>
      <c r="H292" s="90" t="str">
        <f t="shared" si="51"/>
        <v xml:space="preserve"> </v>
      </c>
      <c r="I292" s="91" t="str">
        <f t="shared" si="52"/>
        <v xml:space="preserve"> </v>
      </c>
      <c r="J292" s="80" t="e">
        <f t="shared" si="53"/>
        <v>#N/A</v>
      </c>
      <c r="K292" s="17" t="e">
        <f t="shared" si="54"/>
        <v>#N/A</v>
      </c>
      <c r="L292" s="17" t="e">
        <f t="shared" si="55"/>
        <v>#N/A</v>
      </c>
      <c r="M292" s="16" t="e">
        <f t="shared" si="56"/>
        <v>#N/A</v>
      </c>
      <c r="N292" s="107">
        <f t="shared" si="57"/>
        <v>0</v>
      </c>
      <c r="O292" s="107">
        <f t="shared" si="58"/>
        <v>0</v>
      </c>
      <c r="P292" s="107">
        <f t="shared" si="59"/>
        <v>0</v>
      </c>
      <c r="Q292" s="107">
        <f t="shared" si="60"/>
        <v>0</v>
      </c>
      <c r="R292" s="107">
        <f t="shared" si="61"/>
        <v>0</v>
      </c>
      <c r="S292" s="107">
        <f t="shared" si="62"/>
        <v>0</v>
      </c>
    </row>
    <row r="293" spans="1:19" ht="32.25" customHeight="1">
      <c r="A293" s="89">
        <v>281</v>
      </c>
      <c r="B293" s="100"/>
      <c r="C293" s="100"/>
      <c r="D293" s="100"/>
      <c r="E293" s="100"/>
      <c r="F293" s="100"/>
      <c r="G293" s="101"/>
      <c r="H293" s="90" t="str">
        <f t="shared" si="51"/>
        <v xml:space="preserve"> </v>
      </c>
      <c r="I293" s="91" t="str">
        <f t="shared" si="52"/>
        <v xml:space="preserve"> </v>
      </c>
      <c r="J293" s="80" t="e">
        <f t="shared" si="53"/>
        <v>#N/A</v>
      </c>
      <c r="K293" s="17" t="e">
        <f t="shared" si="54"/>
        <v>#N/A</v>
      </c>
      <c r="L293" s="17" t="e">
        <f t="shared" si="55"/>
        <v>#N/A</v>
      </c>
      <c r="M293" s="16" t="e">
        <f t="shared" si="56"/>
        <v>#N/A</v>
      </c>
      <c r="N293" s="107">
        <f t="shared" si="57"/>
        <v>0</v>
      </c>
      <c r="O293" s="107">
        <f t="shared" si="58"/>
        <v>0</v>
      </c>
      <c r="P293" s="107">
        <f t="shared" si="59"/>
        <v>0</v>
      </c>
      <c r="Q293" s="107">
        <f t="shared" si="60"/>
        <v>0</v>
      </c>
      <c r="R293" s="107">
        <f t="shared" si="61"/>
        <v>0</v>
      </c>
      <c r="S293" s="107">
        <f t="shared" si="62"/>
        <v>0</v>
      </c>
    </row>
    <row r="294" spans="1:19" ht="32.25" customHeight="1">
      <c r="A294" s="89">
        <v>282</v>
      </c>
      <c r="B294" s="100"/>
      <c r="C294" s="100"/>
      <c r="D294" s="100"/>
      <c r="E294" s="100"/>
      <c r="F294" s="100"/>
      <c r="G294" s="101"/>
      <c r="H294" s="90" t="str">
        <f t="shared" si="51"/>
        <v xml:space="preserve"> </v>
      </c>
      <c r="I294" s="91" t="str">
        <f t="shared" si="52"/>
        <v xml:space="preserve"> </v>
      </c>
      <c r="J294" s="80" t="e">
        <f t="shared" si="53"/>
        <v>#N/A</v>
      </c>
      <c r="K294" s="17" t="e">
        <f t="shared" si="54"/>
        <v>#N/A</v>
      </c>
      <c r="L294" s="17" t="e">
        <f t="shared" si="55"/>
        <v>#N/A</v>
      </c>
      <c r="M294" s="16" t="e">
        <f t="shared" si="56"/>
        <v>#N/A</v>
      </c>
      <c r="N294" s="107">
        <f t="shared" si="57"/>
        <v>0</v>
      </c>
      <c r="O294" s="107">
        <f t="shared" si="58"/>
        <v>0</v>
      </c>
      <c r="P294" s="107">
        <f t="shared" si="59"/>
        <v>0</v>
      </c>
      <c r="Q294" s="107">
        <f t="shared" si="60"/>
        <v>0</v>
      </c>
      <c r="R294" s="107">
        <f t="shared" si="61"/>
        <v>0</v>
      </c>
      <c r="S294" s="107">
        <f t="shared" si="62"/>
        <v>0</v>
      </c>
    </row>
    <row r="295" spans="1:19" ht="32.25" customHeight="1">
      <c r="A295" s="89">
        <v>283</v>
      </c>
      <c r="B295" s="100"/>
      <c r="C295" s="100"/>
      <c r="D295" s="100"/>
      <c r="E295" s="100"/>
      <c r="F295" s="100"/>
      <c r="G295" s="101"/>
      <c r="H295" s="90" t="str">
        <f t="shared" si="51"/>
        <v xml:space="preserve"> </v>
      </c>
      <c r="I295" s="91" t="str">
        <f t="shared" si="52"/>
        <v xml:space="preserve"> </v>
      </c>
      <c r="J295" s="80" t="e">
        <f t="shared" si="53"/>
        <v>#N/A</v>
      </c>
      <c r="K295" s="17" t="e">
        <f t="shared" si="54"/>
        <v>#N/A</v>
      </c>
      <c r="L295" s="17" t="e">
        <f t="shared" si="55"/>
        <v>#N/A</v>
      </c>
      <c r="M295" s="16" t="e">
        <f t="shared" si="56"/>
        <v>#N/A</v>
      </c>
      <c r="N295" s="107">
        <f t="shared" si="57"/>
        <v>0</v>
      </c>
      <c r="O295" s="107">
        <f t="shared" si="58"/>
        <v>0</v>
      </c>
      <c r="P295" s="107">
        <f t="shared" si="59"/>
        <v>0</v>
      </c>
      <c r="Q295" s="107">
        <f t="shared" si="60"/>
        <v>0</v>
      </c>
      <c r="R295" s="107">
        <f t="shared" si="61"/>
        <v>0</v>
      </c>
      <c r="S295" s="107">
        <f t="shared" si="62"/>
        <v>0</v>
      </c>
    </row>
    <row r="296" spans="1:19" ht="32.25" customHeight="1">
      <c r="A296" s="89">
        <v>284</v>
      </c>
      <c r="B296" s="100"/>
      <c r="C296" s="100"/>
      <c r="D296" s="100"/>
      <c r="E296" s="100"/>
      <c r="F296" s="100"/>
      <c r="G296" s="101"/>
      <c r="H296" s="90" t="str">
        <f t="shared" si="51"/>
        <v xml:space="preserve"> </v>
      </c>
      <c r="I296" s="91" t="str">
        <f t="shared" si="52"/>
        <v xml:space="preserve"> </v>
      </c>
      <c r="J296" s="80" t="e">
        <f t="shared" si="53"/>
        <v>#N/A</v>
      </c>
      <c r="K296" s="17" t="e">
        <f t="shared" si="54"/>
        <v>#N/A</v>
      </c>
      <c r="L296" s="17" t="e">
        <f t="shared" si="55"/>
        <v>#N/A</v>
      </c>
      <c r="M296" s="16" t="e">
        <f t="shared" si="56"/>
        <v>#N/A</v>
      </c>
      <c r="N296" s="107">
        <f t="shared" si="57"/>
        <v>0</v>
      </c>
      <c r="O296" s="107">
        <f t="shared" si="58"/>
        <v>0</v>
      </c>
      <c r="P296" s="107">
        <f t="shared" si="59"/>
        <v>0</v>
      </c>
      <c r="Q296" s="107">
        <f t="shared" si="60"/>
        <v>0</v>
      </c>
      <c r="R296" s="107">
        <f t="shared" si="61"/>
        <v>0</v>
      </c>
      <c r="S296" s="107">
        <f t="shared" si="62"/>
        <v>0</v>
      </c>
    </row>
    <row r="297" spans="1:19" ht="32.25" customHeight="1">
      <c r="A297" s="89">
        <v>285</v>
      </c>
      <c r="B297" s="100"/>
      <c r="C297" s="100"/>
      <c r="D297" s="100"/>
      <c r="E297" s="100"/>
      <c r="F297" s="100"/>
      <c r="G297" s="101"/>
      <c r="H297" s="90" t="str">
        <f t="shared" si="51"/>
        <v xml:space="preserve"> </v>
      </c>
      <c r="I297" s="91" t="str">
        <f t="shared" si="52"/>
        <v xml:space="preserve"> </v>
      </c>
      <c r="J297" s="80" t="e">
        <f t="shared" si="53"/>
        <v>#N/A</v>
      </c>
      <c r="K297" s="17" t="e">
        <f t="shared" si="54"/>
        <v>#N/A</v>
      </c>
      <c r="L297" s="17" t="e">
        <f t="shared" si="55"/>
        <v>#N/A</v>
      </c>
      <c r="M297" s="16" t="e">
        <f t="shared" si="56"/>
        <v>#N/A</v>
      </c>
      <c r="N297" s="107">
        <f t="shared" si="57"/>
        <v>0</v>
      </c>
      <c r="O297" s="107">
        <f t="shared" si="58"/>
        <v>0</v>
      </c>
      <c r="P297" s="107">
        <f t="shared" si="59"/>
        <v>0</v>
      </c>
      <c r="Q297" s="107">
        <f t="shared" si="60"/>
        <v>0</v>
      </c>
      <c r="R297" s="107">
        <f t="shared" si="61"/>
        <v>0</v>
      </c>
      <c r="S297" s="107">
        <f t="shared" si="62"/>
        <v>0</v>
      </c>
    </row>
    <row r="298" spans="1:19" ht="32.25" customHeight="1">
      <c r="A298" s="89">
        <v>286</v>
      </c>
      <c r="B298" s="100"/>
      <c r="C298" s="100"/>
      <c r="D298" s="100"/>
      <c r="E298" s="100"/>
      <c r="F298" s="100"/>
      <c r="G298" s="101"/>
      <c r="H298" s="90" t="str">
        <f t="shared" si="51"/>
        <v xml:space="preserve"> </v>
      </c>
      <c r="I298" s="91" t="str">
        <f t="shared" si="52"/>
        <v xml:space="preserve"> </v>
      </c>
      <c r="J298" s="80" t="e">
        <f t="shared" si="53"/>
        <v>#N/A</v>
      </c>
      <c r="K298" s="17" t="e">
        <f t="shared" si="54"/>
        <v>#N/A</v>
      </c>
      <c r="L298" s="17" t="e">
        <f t="shared" si="55"/>
        <v>#N/A</v>
      </c>
      <c r="M298" s="16" t="e">
        <f t="shared" si="56"/>
        <v>#N/A</v>
      </c>
      <c r="N298" s="107">
        <f t="shared" si="57"/>
        <v>0</v>
      </c>
      <c r="O298" s="107">
        <f t="shared" si="58"/>
        <v>0</v>
      </c>
      <c r="P298" s="107">
        <f t="shared" si="59"/>
        <v>0</v>
      </c>
      <c r="Q298" s="107">
        <f t="shared" si="60"/>
        <v>0</v>
      </c>
      <c r="R298" s="107">
        <f t="shared" si="61"/>
        <v>0</v>
      </c>
      <c r="S298" s="107">
        <f t="shared" si="62"/>
        <v>0</v>
      </c>
    </row>
    <row r="299" spans="1:19" ht="32.25" customHeight="1">
      <c r="A299" s="89">
        <v>287</v>
      </c>
      <c r="B299" s="100"/>
      <c r="C299" s="100"/>
      <c r="D299" s="100"/>
      <c r="E299" s="100"/>
      <c r="F299" s="100"/>
      <c r="G299" s="101"/>
      <c r="H299" s="90" t="str">
        <f t="shared" si="51"/>
        <v xml:space="preserve"> </v>
      </c>
      <c r="I299" s="91" t="str">
        <f t="shared" si="52"/>
        <v xml:space="preserve"> </v>
      </c>
      <c r="J299" s="80" t="e">
        <f t="shared" si="53"/>
        <v>#N/A</v>
      </c>
      <c r="K299" s="17" t="e">
        <f t="shared" si="54"/>
        <v>#N/A</v>
      </c>
      <c r="L299" s="17" t="e">
        <f t="shared" si="55"/>
        <v>#N/A</v>
      </c>
      <c r="M299" s="16" t="e">
        <f t="shared" si="56"/>
        <v>#N/A</v>
      </c>
      <c r="N299" s="107">
        <f t="shared" si="57"/>
        <v>0</v>
      </c>
      <c r="O299" s="107">
        <f t="shared" si="58"/>
        <v>0</v>
      </c>
      <c r="P299" s="107">
        <f t="shared" si="59"/>
        <v>0</v>
      </c>
      <c r="Q299" s="107">
        <f t="shared" si="60"/>
        <v>0</v>
      </c>
      <c r="R299" s="107">
        <f t="shared" si="61"/>
        <v>0</v>
      </c>
      <c r="S299" s="107">
        <f t="shared" si="62"/>
        <v>0</v>
      </c>
    </row>
    <row r="300" spans="1:19" ht="32.25" customHeight="1">
      <c r="A300" s="89">
        <v>288</v>
      </c>
      <c r="B300" s="100"/>
      <c r="C300" s="100"/>
      <c r="D300" s="100"/>
      <c r="E300" s="100"/>
      <c r="F300" s="100"/>
      <c r="G300" s="101"/>
      <c r="H300" s="90" t="str">
        <f t="shared" si="51"/>
        <v xml:space="preserve"> </v>
      </c>
      <c r="I300" s="91" t="str">
        <f t="shared" si="52"/>
        <v xml:space="preserve"> </v>
      </c>
      <c r="J300" s="80" t="e">
        <f t="shared" si="53"/>
        <v>#N/A</v>
      </c>
      <c r="K300" s="17" t="e">
        <f t="shared" si="54"/>
        <v>#N/A</v>
      </c>
      <c r="L300" s="17" t="e">
        <f t="shared" si="55"/>
        <v>#N/A</v>
      </c>
      <c r="M300" s="16" t="e">
        <f t="shared" si="56"/>
        <v>#N/A</v>
      </c>
      <c r="N300" s="107">
        <f t="shared" si="57"/>
        <v>0</v>
      </c>
      <c r="O300" s="107">
        <f t="shared" si="58"/>
        <v>0</v>
      </c>
      <c r="P300" s="107">
        <f t="shared" si="59"/>
        <v>0</v>
      </c>
      <c r="Q300" s="107">
        <f t="shared" si="60"/>
        <v>0</v>
      </c>
      <c r="R300" s="107">
        <f t="shared" si="61"/>
        <v>0</v>
      </c>
      <c r="S300" s="107">
        <f t="shared" si="62"/>
        <v>0</v>
      </c>
    </row>
    <row r="301" spans="1:19" ht="32.25" customHeight="1">
      <c r="A301" s="89">
        <v>289</v>
      </c>
      <c r="B301" s="100"/>
      <c r="C301" s="100"/>
      <c r="D301" s="100"/>
      <c r="E301" s="100"/>
      <c r="F301" s="100"/>
      <c r="G301" s="101"/>
      <c r="H301" s="90" t="str">
        <f t="shared" si="51"/>
        <v xml:space="preserve"> </v>
      </c>
      <c r="I301" s="91" t="str">
        <f t="shared" si="52"/>
        <v xml:space="preserve"> </v>
      </c>
      <c r="J301" s="80" t="e">
        <f t="shared" si="53"/>
        <v>#N/A</v>
      </c>
      <c r="K301" s="17" t="e">
        <f t="shared" si="54"/>
        <v>#N/A</v>
      </c>
      <c r="L301" s="17" t="e">
        <f t="shared" si="55"/>
        <v>#N/A</v>
      </c>
      <c r="M301" s="16" t="e">
        <f t="shared" si="56"/>
        <v>#N/A</v>
      </c>
      <c r="N301" s="107">
        <f t="shared" si="57"/>
        <v>0</v>
      </c>
      <c r="O301" s="107">
        <f t="shared" si="58"/>
        <v>0</v>
      </c>
      <c r="P301" s="107">
        <f t="shared" si="59"/>
        <v>0</v>
      </c>
      <c r="Q301" s="107">
        <f t="shared" si="60"/>
        <v>0</v>
      </c>
      <c r="R301" s="107">
        <f t="shared" si="61"/>
        <v>0</v>
      </c>
      <c r="S301" s="107">
        <f t="shared" si="62"/>
        <v>0</v>
      </c>
    </row>
    <row r="302" spans="1:19" ht="32.25" customHeight="1">
      <c r="A302" s="89">
        <v>290</v>
      </c>
      <c r="B302" s="100"/>
      <c r="C302" s="100"/>
      <c r="D302" s="100"/>
      <c r="E302" s="100"/>
      <c r="F302" s="100"/>
      <c r="G302" s="101"/>
      <c r="H302" s="90" t="str">
        <f t="shared" si="51"/>
        <v xml:space="preserve"> </v>
      </c>
      <c r="I302" s="91" t="str">
        <f t="shared" si="52"/>
        <v xml:space="preserve"> </v>
      </c>
      <c r="J302" s="80" t="e">
        <f t="shared" si="53"/>
        <v>#N/A</v>
      </c>
      <c r="K302" s="17" t="e">
        <f t="shared" si="54"/>
        <v>#N/A</v>
      </c>
      <c r="L302" s="17" t="e">
        <f t="shared" si="55"/>
        <v>#N/A</v>
      </c>
      <c r="M302" s="16" t="e">
        <f t="shared" si="56"/>
        <v>#N/A</v>
      </c>
      <c r="N302" s="107">
        <f t="shared" si="57"/>
        <v>0</v>
      </c>
      <c r="O302" s="107">
        <f t="shared" si="58"/>
        <v>0</v>
      </c>
      <c r="P302" s="107">
        <f t="shared" si="59"/>
        <v>0</v>
      </c>
      <c r="Q302" s="107">
        <f t="shared" si="60"/>
        <v>0</v>
      </c>
      <c r="R302" s="107">
        <f t="shared" si="61"/>
        <v>0</v>
      </c>
      <c r="S302" s="107">
        <f t="shared" si="62"/>
        <v>0</v>
      </c>
    </row>
    <row r="303" spans="1:19" ht="32.25" customHeight="1">
      <c r="A303" s="89">
        <v>291</v>
      </c>
      <c r="B303" s="100"/>
      <c r="C303" s="100"/>
      <c r="D303" s="100"/>
      <c r="E303" s="100"/>
      <c r="F303" s="100"/>
      <c r="G303" s="101"/>
      <c r="H303" s="90" t="str">
        <f t="shared" si="51"/>
        <v xml:space="preserve"> </v>
      </c>
      <c r="I303" s="91" t="str">
        <f t="shared" si="52"/>
        <v xml:space="preserve"> </v>
      </c>
      <c r="J303" s="80" t="e">
        <f t="shared" si="53"/>
        <v>#N/A</v>
      </c>
      <c r="K303" s="17" t="e">
        <f t="shared" si="54"/>
        <v>#N/A</v>
      </c>
      <c r="L303" s="17" t="e">
        <f t="shared" si="55"/>
        <v>#N/A</v>
      </c>
      <c r="M303" s="16" t="e">
        <f t="shared" si="56"/>
        <v>#N/A</v>
      </c>
      <c r="N303" s="107">
        <f t="shared" si="57"/>
        <v>0</v>
      </c>
      <c r="O303" s="107">
        <f t="shared" si="58"/>
        <v>0</v>
      </c>
      <c r="P303" s="107">
        <f t="shared" si="59"/>
        <v>0</v>
      </c>
      <c r="Q303" s="107">
        <f t="shared" si="60"/>
        <v>0</v>
      </c>
      <c r="R303" s="107">
        <f t="shared" si="61"/>
        <v>0</v>
      </c>
      <c r="S303" s="107">
        <f t="shared" si="62"/>
        <v>0</v>
      </c>
    </row>
    <row r="304" spans="1:19" ht="32.25" customHeight="1">
      <c r="A304" s="89">
        <v>292</v>
      </c>
      <c r="B304" s="100"/>
      <c r="C304" s="100"/>
      <c r="D304" s="100"/>
      <c r="E304" s="100"/>
      <c r="F304" s="100"/>
      <c r="G304" s="101"/>
      <c r="H304" s="90" t="str">
        <f t="shared" si="51"/>
        <v xml:space="preserve"> </v>
      </c>
      <c r="I304" s="91" t="str">
        <f t="shared" si="52"/>
        <v xml:space="preserve"> </v>
      </c>
      <c r="J304" s="80" t="e">
        <f t="shared" si="53"/>
        <v>#N/A</v>
      </c>
      <c r="K304" s="17" t="e">
        <f t="shared" si="54"/>
        <v>#N/A</v>
      </c>
      <c r="L304" s="17" t="e">
        <f t="shared" si="55"/>
        <v>#N/A</v>
      </c>
      <c r="M304" s="16" t="e">
        <f t="shared" si="56"/>
        <v>#N/A</v>
      </c>
      <c r="N304" s="107">
        <f t="shared" si="57"/>
        <v>0</v>
      </c>
      <c r="O304" s="107">
        <f t="shared" si="58"/>
        <v>0</v>
      </c>
      <c r="P304" s="107">
        <f t="shared" si="59"/>
        <v>0</v>
      </c>
      <c r="Q304" s="107">
        <f t="shared" si="60"/>
        <v>0</v>
      </c>
      <c r="R304" s="107">
        <f t="shared" si="61"/>
        <v>0</v>
      </c>
      <c r="S304" s="107">
        <f t="shared" si="62"/>
        <v>0</v>
      </c>
    </row>
    <row r="305" spans="1:19" ht="32.25" customHeight="1">
      <c r="A305" s="89">
        <v>293</v>
      </c>
      <c r="B305" s="100"/>
      <c r="C305" s="100"/>
      <c r="D305" s="100"/>
      <c r="E305" s="100"/>
      <c r="F305" s="100"/>
      <c r="G305" s="101"/>
      <c r="H305" s="90" t="str">
        <f t="shared" si="51"/>
        <v xml:space="preserve"> </v>
      </c>
      <c r="I305" s="91" t="str">
        <f t="shared" si="52"/>
        <v xml:space="preserve"> </v>
      </c>
      <c r="J305" s="80" t="e">
        <f t="shared" si="53"/>
        <v>#N/A</v>
      </c>
      <c r="K305" s="17" t="e">
        <f t="shared" si="54"/>
        <v>#N/A</v>
      </c>
      <c r="L305" s="17" t="e">
        <f t="shared" si="55"/>
        <v>#N/A</v>
      </c>
      <c r="M305" s="16" t="e">
        <f t="shared" si="56"/>
        <v>#N/A</v>
      </c>
      <c r="N305" s="107">
        <f t="shared" si="57"/>
        <v>0</v>
      </c>
      <c r="O305" s="107">
        <f t="shared" si="58"/>
        <v>0</v>
      </c>
      <c r="P305" s="107">
        <f t="shared" si="59"/>
        <v>0</v>
      </c>
      <c r="Q305" s="107">
        <f t="shared" si="60"/>
        <v>0</v>
      </c>
      <c r="R305" s="107">
        <f t="shared" si="61"/>
        <v>0</v>
      </c>
      <c r="S305" s="107">
        <f t="shared" si="62"/>
        <v>0</v>
      </c>
    </row>
    <row r="306" spans="1:19" ht="32.25" customHeight="1">
      <c r="A306" s="89">
        <v>294</v>
      </c>
      <c r="B306" s="100"/>
      <c r="C306" s="100"/>
      <c r="D306" s="100"/>
      <c r="E306" s="100"/>
      <c r="F306" s="100"/>
      <c r="G306" s="101"/>
      <c r="H306" s="90" t="str">
        <f t="shared" si="51"/>
        <v xml:space="preserve"> </v>
      </c>
      <c r="I306" s="91" t="str">
        <f t="shared" si="52"/>
        <v xml:space="preserve"> </v>
      </c>
      <c r="J306" s="80" t="e">
        <f t="shared" si="53"/>
        <v>#N/A</v>
      </c>
      <c r="K306" s="17" t="e">
        <f t="shared" si="54"/>
        <v>#N/A</v>
      </c>
      <c r="L306" s="17" t="e">
        <f t="shared" si="55"/>
        <v>#N/A</v>
      </c>
      <c r="M306" s="16" t="e">
        <f t="shared" si="56"/>
        <v>#N/A</v>
      </c>
      <c r="N306" s="107">
        <f t="shared" si="57"/>
        <v>0</v>
      </c>
      <c r="O306" s="107">
        <f t="shared" si="58"/>
        <v>0</v>
      </c>
      <c r="P306" s="107">
        <f t="shared" si="59"/>
        <v>0</v>
      </c>
      <c r="Q306" s="107">
        <f t="shared" si="60"/>
        <v>0</v>
      </c>
      <c r="R306" s="107">
        <f t="shared" si="61"/>
        <v>0</v>
      </c>
      <c r="S306" s="107">
        <f t="shared" si="62"/>
        <v>0</v>
      </c>
    </row>
    <row r="307" spans="1:19" ht="32.25" customHeight="1">
      <c r="A307" s="89">
        <v>295</v>
      </c>
      <c r="B307" s="100"/>
      <c r="C307" s="100"/>
      <c r="D307" s="100"/>
      <c r="E307" s="100"/>
      <c r="F307" s="100"/>
      <c r="G307" s="101"/>
      <c r="H307" s="90" t="str">
        <f t="shared" si="51"/>
        <v xml:space="preserve"> </v>
      </c>
      <c r="I307" s="91" t="str">
        <f t="shared" si="52"/>
        <v xml:space="preserve"> </v>
      </c>
      <c r="J307" s="80" t="e">
        <f t="shared" si="53"/>
        <v>#N/A</v>
      </c>
      <c r="K307" s="17" t="e">
        <f t="shared" si="54"/>
        <v>#N/A</v>
      </c>
      <c r="L307" s="17" t="e">
        <f t="shared" si="55"/>
        <v>#N/A</v>
      </c>
      <c r="M307" s="16" t="e">
        <f t="shared" si="56"/>
        <v>#N/A</v>
      </c>
      <c r="N307" s="107">
        <f t="shared" si="57"/>
        <v>0</v>
      </c>
      <c r="O307" s="107">
        <f t="shared" si="58"/>
        <v>0</v>
      </c>
      <c r="P307" s="107">
        <f t="shared" si="59"/>
        <v>0</v>
      </c>
      <c r="Q307" s="107">
        <f t="shared" si="60"/>
        <v>0</v>
      </c>
      <c r="R307" s="107">
        <f t="shared" si="61"/>
        <v>0</v>
      </c>
      <c r="S307" s="107">
        <f t="shared" si="62"/>
        <v>0</v>
      </c>
    </row>
    <row r="308" spans="1:19" ht="32.25" customHeight="1">
      <c r="A308" s="89">
        <v>296</v>
      </c>
      <c r="B308" s="100"/>
      <c r="C308" s="100"/>
      <c r="D308" s="100"/>
      <c r="E308" s="100"/>
      <c r="F308" s="100"/>
      <c r="G308" s="101"/>
      <c r="H308" s="90" t="str">
        <f t="shared" si="51"/>
        <v xml:space="preserve"> </v>
      </c>
      <c r="I308" s="91" t="str">
        <f t="shared" si="52"/>
        <v xml:space="preserve"> </v>
      </c>
      <c r="J308" s="80" t="e">
        <f t="shared" si="53"/>
        <v>#N/A</v>
      </c>
      <c r="K308" s="17" t="e">
        <f t="shared" si="54"/>
        <v>#N/A</v>
      </c>
      <c r="L308" s="17" t="e">
        <f t="shared" si="55"/>
        <v>#N/A</v>
      </c>
      <c r="M308" s="16" t="e">
        <f t="shared" si="56"/>
        <v>#N/A</v>
      </c>
      <c r="N308" s="107">
        <f t="shared" si="57"/>
        <v>0</v>
      </c>
      <c r="O308" s="107">
        <f t="shared" si="58"/>
        <v>0</v>
      </c>
      <c r="P308" s="107">
        <f t="shared" si="59"/>
        <v>0</v>
      </c>
      <c r="Q308" s="107">
        <f t="shared" si="60"/>
        <v>0</v>
      </c>
      <c r="R308" s="107">
        <f t="shared" si="61"/>
        <v>0</v>
      </c>
      <c r="S308" s="107">
        <f t="shared" si="62"/>
        <v>0</v>
      </c>
    </row>
    <row r="309" spans="1:19" ht="32.25" customHeight="1">
      <c r="A309" s="89">
        <v>297</v>
      </c>
      <c r="B309" s="100"/>
      <c r="C309" s="100"/>
      <c r="D309" s="100"/>
      <c r="E309" s="100"/>
      <c r="F309" s="100"/>
      <c r="G309" s="101"/>
      <c r="H309" s="90" t="str">
        <f t="shared" si="51"/>
        <v xml:space="preserve"> </v>
      </c>
      <c r="I309" s="91" t="str">
        <f t="shared" si="52"/>
        <v xml:space="preserve"> </v>
      </c>
      <c r="J309" s="80" t="e">
        <f t="shared" si="53"/>
        <v>#N/A</v>
      </c>
      <c r="K309" s="17" t="e">
        <f t="shared" si="54"/>
        <v>#N/A</v>
      </c>
      <c r="L309" s="17" t="e">
        <f t="shared" si="55"/>
        <v>#N/A</v>
      </c>
      <c r="M309" s="16" t="e">
        <f t="shared" si="56"/>
        <v>#N/A</v>
      </c>
      <c r="N309" s="107">
        <f t="shared" si="57"/>
        <v>0</v>
      </c>
      <c r="O309" s="107">
        <f t="shared" si="58"/>
        <v>0</v>
      </c>
      <c r="P309" s="107">
        <f t="shared" si="59"/>
        <v>0</v>
      </c>
      <c r="Q309" s="107">
        <f t="shared" si="60"/>
        <v>0</v>
      </c>
      <c r="R309" s="107">
        <f t="shared" si="61"/>
        <v>0</v>
      </c>
      <c r="S309" s="107">
        <f t="shared" si="62"/>
        <v>0</v>
      </c>
    </row>
    <row r="310" spans="1:19" ht="32.25" customHeight="1">
      <c r="A310" s="89">
        <v>298</v>
      </c>
      <c r="B310" s="100"/>
      <c r="C310" s="100"/>
      <c r="D310" s="100"/>
      <c r="E310" s="100"/>
      <c r="F310" s="100"/>
      <c r="G310" s="101"/>
      <c r="H310" s="90" t="str">
        <f t="shared" si="51"/>
        <v xml:space="preserve"> </v>
      </c>
      <c r="I310" s="91" t="str">
        <f t="shared" si="52"/>
        <v xml:space="preserve"> </v>
      </c>
      <c r="J310" s="80" t="e">
        <f t="shared" si="53"/>
        <v>#N/A</v>
      </c>
      <c r="K310" s="17" t="e">
        <f t="shared" si="54"/>
        <v>#N/A</v>
      </c>
      <c r="L310" s="17" t="e">
        <f t="shared" si="55"/>
        <v>#N/A</v>
      </c>
      <c r="M310" s="16" t="e">
        <f t="shared" si="56"/>
        <v>#N/A</v>
      </c>
      <c r="N310" s="107">
        <f t="shared" si="57"/>
        <v>0</v>
      </c>
      <c r="O310" s="107">
        <f t="shared" si="58"/>
        <v>0</v>
      </c>
      <c r="P310" s="107">
        <f t="shared" si="59"/>
        <v>0</v>
      </c>
      <c r="Q310" s="107">
        <f t="shared" si="60"/>
        <v>0</v>
      </c>
      <c r="R310" s="107">
        <f t="shared" si="61"/>
        <v>0</v>
      </c>
      <c r="S310" s="107">
        <f t="shared" si="62"/>
        <v>0</v>
      </c>
    </row>
    <row r="311" spans="1:19" ht="32.25" customHeight="1">
      <c r="A311" s="89">
        <v>299</v>
      </c>
      <c r="B311" s="100"/>
      <c r="C311" s="100"/>
      <c r="D311" s="100"/>
      <c r="E311" s="100"/>
      <c r="F311" s="100"/>
      <c r="G311" s="101"/>
      <c r="H311" s="90" t="str">
        <f t="shared" si="51"/>
        <v xml:space="preserve"> </v>
      </c>
      <c r="I311" s="91" t="str">
        <f t="shared" si="52"/>
        <v xml:space="preserve"> </v>
      </c>
      <c r="J311" s="80" t="e">
        <f t="shared" si="53"/>
        <v>#N/A</v>
      </c>
      <c r="K311" s="17" t="e">
        <f t="shared" si="54"/>
        <v>#N/A</v>
      </c>
      <c r="L311" s="17" t="e">
        <f t="shared" si="55"/>
        <v>#N/A</v>
      </c>
      <c r="M311" s="16" t="e">
        <f t="shared" si="56"/>
        <v>#N/A</v>
      </c>
      <c r="N311" s="107">
        <f t="shared" si="57"/>
        <v>0</v>
      </c>
      <c r="O311" s="107">
        <f t="shared" si="58"/>
        <v>0</v>
      </c>
      <c r="P311" s="107">
        <f t="shared" si="59"/>
        <v>0</v>
      </c>
      <c r="Q311" s="107">
        <f t="shared" si="60"/>
        <v>0</v>
      </c>
      <c r="R311" s="107">
        <f t="shared" si="61"/>
        <v>0</v>
      </c>
      <c r="S311" s="107">
        <f t="shared" si="62"/>
        <v>0</v>
      </c>
    </row>
    <row r="312" spans="1:19" ht="32.25" customHeight="1" thickBot="1">
      <c r="A312" s="89">
        <v>300</v>
      </c>
      <c r="B312" s="102"/>
      <c r="C312" s="102"/>
      <c r="D312" s="102"/>
      <c r="E312" s="102"/>
      <c r="F312" s="102"/>
      <c r="G312" s="103"/>
      <c r="H312" s="90" t="str">
        <f t="shared" si="51"/>
        <v xml:space="preserve"> </v>
      </c>
      <c r="I312" s="91" t="str">
        <f t="shared" si="52"/>
        <v xml:space="preserve"> </v>
      </c>
      <c r="J312" s="80" t="e">
        <f t="shared" si="53"/>
        <v>#N/A</v>
      </c>
      <c r="K312" s="17" t="e">
        <f t="shared" si="54"/>
        <v>#N/A</v>
      </c>
      <c r="L312" s="17" t="e">
        <f t="shared" si="55"/>
        <v>#N/A</v>
      </c>
      <c r="M312" s="16" t="e">
        <f t="shared" si="56"/>
        <v>#N/A</v>
      </c>
      <c r="N312" s="107">
        <f t="shared" si="57"/>
        <v>0</v>
      </c>
      <c r="O312" s="107">
        <f t="shared" si="58"/>
        <v>0</v>
      </c>
      <c r="P312" s="107">
        <f t="shared" si="59"/>
        <v>0</v>
      </c>
      <c r="Q312" s="107">
        <f t="shared" si="60"/>
        <v>0</v>
      </c>
      <c r="R312" s="107">
        <f t="shared" si="61"/>
        <v>0</v>
      </c>
      <c r="S312" s="107">
        <f t="shared" si="62"/>
        <v>0</v>
      </c>
    </row>
    <row r="313" spans="1:19">
      <c r="A313" s="105"/>
      <c r="B313" s="105"/>
      <c r="C313" s="105"/>
      <c r="D313" s="105"/>
      <c r="E313" s="105"/>
      <c r="F313" s="105"/>
      <c r="G313" s="105"/>
      <c r="H313" s="105"/>
      <c r="I313" s="106"/>
      <c r="J313" s="105"/>
      <c r="K313" s="105"/>
      <c r="L313" s="105"/>
      <c r="M313" s="105"/>
      <c r="N313" s="105"/>
      <c r="O313" s="105"/>
      <c r="P313" s="105"/>
      <c r="Q313" s="105"/>
      <c r="R313" s="105"/>
      <c r="S313" s="105"/>
    </row>
    <row r="314" spans="1:19" ht="14.25">
      <c r="J314" s="73"/>
      <c r="K314" s="74"/>
      <c r="L314" s="74"/>
      <c r="M314" s="74"/>
      <c r="N314" s="75">
        <f>COUNTIF(N13:N312,1)</f>
        <v>1</v>
      </c>
      <c r="O314" s="75">
        <f t="shared" ref="O314:S314" si="63">COUNTIF(O13:O312,1)</f>
        <v>5</v>
      </c>
      <c r="P314" s="75">
        <f t="shared" si="63"/>
        <v>4</v>
      </c>
      <c r="Q314" s="75">
        <f t="shared" si="63"/>
        <v>2</v>
      </c>
      <c r="R314" s="75">
        <f t="shared" si="63"/>
        <v>5</v>
      </c>
      <c r="S314" s="75">
        <f t="shared" si="63"/>
        <v>2</v>
      </c>
    </row>
    <row r="315" spans="1:19" ht="14.25">
      <c r="J315" s="73"/>
      <c r="K315" s="76"/>
      <c r="L315" s="76"/>
      <c r="M315" s="76"/>
      <c r="N315" s="75"/>
      <c r="O315" s="75"/>
      <c r="P315" s="75"/>
      <c r="Q315" s="75"/>
      <c r="R315" s="75"/>
      <c r="S315" s="75"/>
    </row>
    <row r="316" spans="1:19" ht="14.25">
      <c r="J316" s="73"/>
      <c r="K316" s="76"/>
      <c r="L316" s="76"/>
      <c r="M316" s="76"/>
      <c r="N316" s="76"/>
      <c r="O316" s="76"/>
      <c r="P316" s="76"/>
      <c r="Q316" s="76"/>
      <c r="R316" s="76"/>
      <c r="S316" s="75"/>
    </row>
    <row r="317" spans="1:19" ht="14.25">
      <c r="J317" s="73"/>
      <c r="K317" s="76"/>
      <c r="L317" s="76"/>
      <c r="M317" s="76"/>
      <c r="N317" s="75"/>
      <c r="O317" s="75"/>
      <c r="P317" s="75"/>
      <c r="Q317" s="75"/>
      <c r="R317" s="75"/>
      <c r="S317" s="75"/>
    </row>
    <row r="318" spans="1:19" ht="14.25">
      <c r="J318" s="73"/>
      <c r="K318" s="76"/>
      <c r="L318" s="76"/>
      <c r="M318" s="76"/>
      <c r="N318" s="75" t="s">
        <v>40</v>
      </c>
      <c r="O318" s="75"/>
      <c r="P318" s="75" t="s">
        <v>40</v>
      </c>
      <c r="Q318" s="75"/>
      <c r="R318" s="75"/>
      <c r="S318" s="75"/>
    </row>
    <row r="319" spans="1:19" ht="14.25">
      <c r="J319" s="73"/>
      <c r="K319" s="74"/>
      <c r="L319" s="74"/>
      <c r="M319" s="74"/>
      <c r="N319" s="75">
        <f>COUNTIF(N13:N312,"R")</f>
        <v>44</v>
      </c>
      <c r="O319" s="75"/>
      <c r="P319" s="75">
        <f t="shared" ref="P319" si="64">COUNTIF(P13:P312,"R")</f>
        <v>44</v>
      </c>
      <c r="Q319" s="75"/>
      <c r="R319" s="75"/>
      <c r="S319" s="75"/>
    </row>
    <row r="320" spans="1:19" ht="15" thickBot="1">
      <c r="J320" s="77"/>
      <c r="K320" s="75" t="s">
        <v>39</v>
      </c>
      <c r="L320" s="75">
        <f>COUNTIF(H13:H312,"&gt;0")</f>
        <v>50</v>
      </c>
      <c r="M320" s="78"/>
      <c r="N320" s="75"/>
      <c r="O320" s="75"/>
      <c r="P320" s="75"/>
      <c r="Q320" s="75"/>
      <c r="R320" s="75"/>
      <c r="S320" s="75"/>
    </row>
  </sheetData>
  <sheetProtection password="DFF4" sheet="1" objects="1" scenarios="1"/>
  <protectedRanges>
    <protectedRange sqref="I4" name="OBSERVACIONES"/>
    <protectedRange sqref="H1:H2" name="DIASYSTOCK"/>
    <protectedRange sqref="B13:G312" name="NOMBRES"/>
  </protectedRanges>
  <mergeCells count="21">
    <mergeCell ref="BE16:BI16"/>
    <mergeCell ref="BC49:BD52"/>
    <mergeCell ref="A2:F2"/>
    <mergeCell ref="D8:E8"/>
    <mergeCell ref="D9:E9"/>
    <mergeCell ref="B3:C3"/>
    <mergeCell ref="D4:E4"/>
    <mergeCell ref="D5:E5"/>
    <mergeCell ref="D6:E6"/>
    <mergeCell ref="D7:E7"/>
    <mergeCell ref="I4:I9"/>
    <mergeCell ref="U72:V75"/>
    <mergeCell ref="W39:AA39"/>
    <mergeCell ref="U25:U33"/>
    <mergeCell ref="W14:AL14"/>
    <mergeCell ref="U16:U24"/>
    <mergeCell ref="W12:AL12"/>
    <mergeCell ref="W13:Z13"/>
    <mergeCell ref="AA13:AD13"/>
    <mergeCell ref="AE13:AH13"/>
    <mergeCell ref="AI13:AL13"/>
  </mergeCells>
  <conditionalFormatting sqref="K318">
    <cfRule type="dataBar" priority="9">
      <dataBar minLength="0" maxLength="100">
        <cfvo type="min" val="0"/>
        <cfvo type="max" val="0"/>
        <color rgb="FF638EC6"/>
      </dataBar>
    </cfRule>
  </conditionalFormatting>
  <conditionalFormatting sqref="B4:B7">
    <cfRule type="dataBar" priority="56">
      <dataBar minLength="0" maxLength="100">
        <cfvo type="min" val="0"/>
        <cfvo type="percent" val="100"/>
        <color rgb="FF638EC6"/>
      </dataBar>
    </cfRule>
  </conditionalFormatting>
  <conditionalFormatting sqref="I13:I312">
    <cfRule type="cellIs" dxfId="3" priority="64" stopIfTrue="1" operator="equal">
      <formula>$X$73</formula>
    </cfRule>
    <cfRule type="cellIs" dxfId="2" priority="65" stopIfTrue="1" operator="equal">
      <formula>$X$72</formula>
    </cfRule>
    <cfRule type="cellIs" dxfId="1" priority="66" stopIfTrue="1" operator="equal">
      <formula>$X$75</formula>
    </cfRule>
    <cfRule type="cellIs" dxfId="0" priority="67" stopIfTrue="1" operator="equal">
      <formula>$X$74</formula>
    </cfRule>
  </conditionalFormatting>
  <dataValidations count="5">
    <dataValidation type="list" allowBlank="1" showInputMessage="1" showErrorMessage="1" sqref="G13:G312">
      <formula1>$U$58:$U$65</formula1>
    </dataValidation>
    <dataValidation type="list" allowBlank="1" showInputMessage="1" showErrorMessage="1" sqref="F13:F312">
      <formula1>$U$52:$U$55</formula1>
    </dataValidation>
    <dataValidation type="list" allowBlank="1" showInputMessage="1" showErrorMessage="1" sqref="E13:E312">
      <formula1>$U$41:$U$49</formula1>
    </dataValidation>
    <dataValidation type="list" allowBlank="1" showInputMessage="1" showErrorMessage="1" sqref="D13:D312">
      <formula1>$U$37:$U$38</formula1>
    </dataValidation>
    <dataValidation type="list" allowBlank="1" showInputMessage="1" showErrorMessage="1" sqref="C13:C312">
      <formula1>$U$68:$U$69</formula1>
    </dataValidation>
  </dataValidations>
  <hyperlinks>
    <hyperlink ref="BC1" r:id="rId1"/>
    <hyperlink ref="BE2" r:id="rId2"/>
    <hyperlink ref="E1" r:id="rId3"/>
  </hyperlinks>
  <pageMargins left="0.7" right="0.7" top="0.75" bottom="0.75" header="0.3" footer="0.3"/>
  <pageSetup orientation="portrait"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ER COVI</vt:lpstr>
    </vt:vector>
  </TitlesOfParts>
  <Company>한성대학교</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산업공학과</dc:creator>
  <cp:lastModifiedBy>usuario</cp:lastModifiedBy>
  <dcterms:created xsi:type="dcterms:W3CDTF">2005-04-09T05:01:35Z</dcterms:created>
  <dcterms:modified xsi:type="dcterms:W3CDTF">2021-01-24T11:25:29Z</dcterms:modified>
</cp:coreProperties>
</file>